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qsouza\Documents\"/>
    </mc:Choice>
  </mc:AlternateContent>
  <xr:revisionPtr revIDLastSave="0" documentId="13_ncr:1_{A5D0E837-CE1E-4551-B5D6-7E4385DC09B7}" xr6:coauthVersionLast="47" xr6:coauthVersionMax="47" xr10:uidLastSave="{00000000-0000-0000-0000-000000000000}"/>
  <bookViews>
    <workbookView xWindow="-120" yWindow="-120" windowWidth="29040" windowHeight="15840" activeTab="2" xr2:uid="{763C0CF7-061A-46AC-B5A1-A230C1429E4D}"/>
  </bookViews>
  <sheets>
    <sheet name="ALTAMIRA - ITEM 1" sheetId="2" r:id="rId1"/>
    <sheet name="ITAITUBA-ITEM 2" sheetId="5" r:id="rId2"/>
    <sheet name="REDENÇÃO - ITEM 3" sheetId="12" r:id="rId3"/>
    <sheet name="TUCURUI- ITEM 4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9" l="1"/>
  <c r="M18" i="9" s="1"/>
  <c r="H14" i="9"/>
  <c r="G14" i="9"/>
  <c r="J13" i="9"/>
  <c r="K13" i="9" s="1"/>
  <c r="E13" i="9"/>
  <c r="F13" i="9" s="1"/>
  <c r="I13" i="9" s="1"/>
  <c r="J12" i="9"/>
  <c r="K12" i="9" s="1"/>
  <c r="E12" i="9"/>
  <c r="F12" i="9" s="1"/>
  <c r="I12" i="9" s="1"/>
  <c r="J11" i="9"/>
  <c r="K11" i="9" s="1"/>
  <c r="E11" i="9"/>
  <c r="F11" i="9" s="1"/>
  <c r="I11" i="9" s="1"/>
  <c r="J10" i="9"/>
  <c r="K10" i="9" s="1"/>
  <c r="E10" i="9"/>
  <c r="F10" i="9" s="1"/>
  <c r="I10" i="9" s="1"/>
  <c r="J9" i="9"/>
  <c r="K9" i="9" s="1"/>
  <c r="E9" i="9"/>
  <c r="F9" i="9" s="1"/>
  <c r="I9" i="9" s="1"/>
  <c r="J8" i="9"/>
  <c r="K8" i="9" s="1"/>
  <c r="E8" i="9"/>
  <c r="F8" i="9" s="1"/>
  <c r="I8" i="9" s="1"/>
  <c r="K7" i="9"/>
  <c r="J7" i="9"/>
  <c r="F7" i="9"/>
  <c r="I7" i="9" s="1"/>
  <c r="K6" i="9"/>
  <c r="I6" i="9"/>
  <c r="L24" i="12"/>
  <c r="M24" i="12" s="1"/>
  <c r="H20" i="12"/>
  <c r="G20" i="12"/>
  <c r="J19" i="12"/>
  <c r="K19" i="12" s="1"/>
  <c r="E19" i="12"/>
  <c r="F19" i="12" s="1"/>
  <c r="I19" i="12" s="1"/>
  <c r="J18" i="12"/>
  <c r="K18" i="12" s="1"/>
  <c r="E18" i="12"/>
  <c r="F18" i="12" s="1"/>
  <c r="I18" i="12" s="1"/>
  <c r="J17" i="12"/>
  <c r="K17" i="12" s="1"/>
  <c r="E17" i="12"/>
  <c r="F17" i="12" s="1"/>
  <c r="I17" i="12" s="1"/>
  <c r="J16" i="12"/>
  <c r="K16" i="12" s="1"/>
  <c r="E16" i="12"/>
  <c r="F16" i="12" s="1"/>
  <c r="I16" i="12" s="1"/>
  <c r="J15" i="12"/>
  <c r="K15" i="12" s="1"/>
  <c r="E15" i="12"/>
  <c r="F15" i="12" s="1"/>
  <c r="I15" i="12" s="1"/>
  <c r="J14" i="12"/>
  <c r="K14" i="12" s="1"/>
  <c r="E14" i="12"/>
  <c r="F14" i="12" s="1"/>
  <c r="I14" i="12" s="1"/>
  <c r="J13" i="12"/>
  <c r="K13" i="12" s="1"/>
  <c r="E13" i="12"/>
  <c r="F13" i="12" s="1"/>
  <c r="I13" i="12" s="1"/>
  <c r="K12" i="12"/>
  <c r="J12" i="12"/>
  <c r="E12" i="12"/>
  <c r="F12" i="12" s="1"/>
  <c r="I12" i="12" s="1"/>
  <c r="J11" i="12"/>
  <c r="K11" i="12" s="1"/>
  <c r="E11" i="12"/>
  <c r="F11" i="12" s="1"/>
  <c r="I11" i="12" s="1"/>
  <c r="L11" i="12" s="1"/>
  <c r="M11" i="12" s="1"/>
  <c r="J10" i="12"/>
  <c r="K10" i="12" s="1"/>
  <c r="E10" i="12"/>
  <c r="F10" i="12" s="1"/>
  <c r="I10" i="12" s="1"/>
  <c r="J9" i="12"/>
  <c r="K9" i="12" s="1"/>
  <c r="E9" i="12"/>
  <c r="F9" i="12" s="1"/>
  <c r="I9" i="12" s="1"/>
  <c r="J8" i="12"/>
  <c r="K8" i="12" s="1"/>
  <c r="E8" i="12"/>
  <c r="F8" i="12" s="1"/>
  <c r="I8" i="12" s="1"/>
  <c r="J7" i="12"/>
  <c r="K7" i="12" s="1"/>
  <c r="E7" i="12"/>
  <c r="F7" i="12" s="1"/>
  <c r="I7" i="12" s="1"/>
  <c r="J6" i="12"/>
  <c r="K6" i="12" s="1"/>
  <c r="F6" i="12"/>
  <c r="I6" i="12" s="1"/>
  <c r="K5" i="12"/>
  <c r="I5" i="12"/>
  <c r="L15" i="5"/>
  <c r="M15" i="5" s="1"/>
  <c r="H11" i="5"/>
  <c r="G11" i="5"/>
  <c r="J10" i="5"/>
  <c r="K10" i="5" s="1"/>
  <c r="I10" i="5"/>
  <c r="J9" i="5"/>
  <c r="K9" i="5" s="1"/>
  <c r="E9" i="5"/>
  <c r="F9" i="5" s="1"/>
  <c r="I9" i="5" s="1"/>
  <c r="J8" i="5"/>
  <c r="K8" i="5" s="1"/>
  <c r="F8" i="5"/>
  <c r="I8" i="5" s="1"/>
  <c r="J7" i="5"/>
  <c r="K7" i="5" s="1"/>
  <c r="I7" i="5"/>
  <c r="K6" i="5"/>
  <c r="I6" i="5"/>
  <c r="L18" i="2"/>
  <c r="M18" i="2" s="1"/>
  <c r="H14" i="2"/>
  <c r="G14" i="2"/>
  <c r="J13" i="2"/>
  <c r="K13" i="2" s="1"/>
  <c r="F13" i="2"/>
  <c r="I13" i="2" s="1"/>
  <c r="J12" i="2"/>
  <c r="K12" i="2" s="1"/>
  <c r="F12" i="2"/>
  <c r="I12" i="2" s="1"/>
  <c r="J11" i="2"/>
  <c r="K11" i="2" s="1"/>
  <c r="F11" i="2"/>
  <c r="I11" i="2" s="1"/>
  <c r="J10" i="2"/>
  <c r="K10" i="2" s="1"/>
  <c r="F10" i="2"/>
  <c r="I10" i="2" s="1"/>
  <c r="J9" i="2"/>
  <c r="K9" i="2" s="1"/>
  <c r="F9" i="2"/>
  <c r="I9" i="2" s="1"/>
  <c r="J8" i="2"/>
  <c r="K8" i="2" s="1"/>
  <c r="F8" i="2"/>
  <c r="I8" i="2" s="1"/>
  <c r="J7" i="2"/>
  <c r="K7" i="2" s="1"/>
  <c r="F7" i="2"/>
  <c r="I7" i="2" s="1"/>
  <c r="K6" i="2"/>
  <c r="I6" i="2"/>
  <c r="L12" i="9" l="1"/>
  <c r="M12" i="9" s="1"/>
  <c r="L10" i="12"/>
  <c r="M10" i="12" s="1"/>
  <c r="L5" i="12"/>
  <c r="M5" i="12" s="1"/>
  <c r="L15" i="12"/>
  <c r="M15" i="12" s="1"/>
  <c r="L12" i="12"/>
  <c r="M12" i="12" s="1"/>
  <c r="L19" i="12"/>
  <c r="M19" i="12" s="1"/>
  <c r="L8" i="5"/>
  <c r="M8" i="5" s="1"/>
  <c r="L8" i="9"/>
  <c r="M8" i="9" s="1"/>
  <c r="L11" i="9"/>
  <c r="M11" i="9" s="1"/>
  <c r="L7" i="9"/>
  <c r="M7" i="9" s="1"/>
  <c r="L9" i="9"/>
  <c r="M9" i="9" s="1"/>
  <c r="I14" i="9"/>
  <c r="L16" i="12"/>
  <c r="M16" i="12" s="1"/>
  <c r="L8" i="12"/>
  <c r="M8" i="12" s="1"/>
  <c r="L13" i="12"/>
  <c r="M13" i="12" s="1"/>
  <c r="L18" i="12"/>
  <c r="M18" i="12" s="1"/>
  <c r="L9" i="12"/>
  <c r="M9" i="12" s="1"/>
  <c r="L14" i="12"/>
  <c r="M14" i="12" s="1"/>
  <c r="L7" i="5"/>
  <c r="M7" i="5" s="1"/>
  <c r="L9" i="5"/>
  <c r="M9" i="5" s="1"/>
  <c r="K11" i="5"/>
  <c r="L9" i="2"/>
  <c r="M9" i="2" s="1"/>
  <c r="L8" i="2"/>
  <c r="M8" i="2" s="1"/>
  <c r="L10" i="2"/>
  <c r="M10" i="2" s="1"/>
  <c r="L13" i="2"/>
  <c r="M13" i="2" s="1"/>
  <c r="L11" i="2"/>
  <c r="M11" i="2" s="1"/>
  <c r="K14" i="2"/>
  <c r="L7" i="2"/>
  <c r="M7" i="2" s="1"/>
  <c r="L12" i="2"/>
  <c r="M12" i="2" s="1"/>
  <c r="K14" i="9"/>
  <c r="L13" i="9"/>
  <c r="M13" i="9" s="1"/>
  <c r="L10" i="9"/>
  <c r="M10" i="9" s="1"/>
  <c r="L6" i="9"/>
  <c r="K20" i="12"/>
  <c r="L7" i="12"/>
  <c r="M7" i="12" s="1"/>
  <c r="I20" i="12"/>
  <c r="L17" i="12"/>
  <c r="M17" i="12" s="1"/>
  <c r="L6" i="12"/>
  <c r="M6" i="12" s="1"/>
  <c r="I11" i="5"/>
  <c r="L10" i="5"/>
  <c r="M10" i="5" s="1"/>
  <c r="L6" i="5"/>
  <c r="I14" i="2"/>
  <c r="L6" i="2"/>
  <c r="M6" i="9" l="1"/>
  <c r="M14" i="9" s="1"/>
  <c r="L22" i="9" s="1"/>
  <c r="L14" i="9"/>
  <c r="G22" i="9" s="1"/>
  <c r="M20" i="12"/>
  <c r="L28" i="12" s="1"/>
  <c r="L20" i="12"/>
  <c r="G28" i="12" s="1"/>
  <c r="L11" i="5"/>
  <c r="G19" i="5" s="1"/>
  <c r="M6" i="5"/>
  <c r="M11" i="5" s="1"/>
  <c r="L19" i="5" s="1"/>
  <c r="L14" i="2"/>
  <c r="G22" i="2" s="1"/>
  <c r="M6" i="2"/>
  <c r="M14" i="2" s="1"/>
  <c r="L22" i="2" s="1"/>
</calcChain>
</file>

<file path=xl/sharedStrings.xml><?xml version="1.0" encoding="utf-8"?>
<sst xmlns="http://schemas.openxmlformats.org/spreadsheetml/2006/main" count="156" uniqueCount="78">
  <si>
    <t>MODALIDADE DE TRANSPORTE (MT)</t>
  </si>
  <si>
    <t>UNIDADE (U)</t>
  </si>
  <si>
    <t>DISTÂNCIA
(KM)</t>
  </si>
  <si>
    <t>VALOR
(KM)</t>
  </si>
  <si>
    <t>TARIFA/VALOR
VIAGEM</t>
  </si>
  <si>
    <t>QTDE VIAGENS
 ESTIMATIVA/MÊS</t>
  </si>
  <si>
    <t>-</t>
  </si>
  <si>
    <t xml:space="preserve">CUSTO GLOBAL ANUAL </t>
  </si>
  <si>
    <t>INTERURBANO</t>
  </si>
  <si>
    <t>URBANO</t>
  </si>
  <si>
    <t>ALTAMIRA</t>
  </si>
  <si>
    <t>VITÓRIA DO XINGU</t>
  </si>
  <si>
    <t>SEN JOSÉ PORFÍRIO</t>
  </si>
  <si>
    <t>MEDICILÂNDIA</t>
  </si>
  <si>
    <t>BRASIL NOVO</t>
  </si>
  <si>
    <t>URUARÁ</t>
  </si>
  <si>
    <t>PLACAS</t>
  </si>
  <si>
    <t>ANAPU</t>
  </si>
  <si>
    <t>VALOR MÁXIMO A SER SEGURADO</t>
  </si>
  <si>
    <t>ITAITUBA</t>
  </si>
  <si>
    <t>ITAITUBA CIDADE ALTA</t>
  </si>
  <si>
    <t>TRAIRÃO</t>
  </si>
  <si>
    <t>JACAREACANGA</t>
  </si>
  <si>
    <t>RURÓPOLIS</t>
  </si>
  <si>
    <t>BASE DE CÁLCULO MENSAL</t>
  </si>
  <si>
    <t>TAXA APLICADA (TA)</t>
  </si>
  <si>
    <t>CUSTO CUSTÓDIA / ESTIMADO MENSAL</t>
  </si>
  <si>
    <t>CUSTO CUSTÓDIA/ ESTIMADO ANUAL</t>
  </si>
  <si>
    <t>VALOR GLOBAL</t>
  </si>
  <si>
    <t>CUSTO GLOBAL MENSAL</t>
  </si>
  <si>
    <t>ESTIMATIVAS DE VALORES PARA TRANSPORTE E AD VALOREM</t>
  </si>
  <si>
    <t>CUSTO DO TRANSPORTE MENSAL (CTM)</t>
  </si>
  <si>
    <t>AD VALOREM (AD)</t>
  </si>
  <si>
    <t>CUSTO AD VALOREM MENSAL (CADM)= (AD x VTM)</t>
  </si>
  <si>
    <t>CUSTO MENSAL ESTIMADO (CM)= (CTM) + (CADM)</t>
  </si>
  <si>
    <t>CUSTO ANUAL TRANSPORTE  ESTIMADO (CA)= (CM)*12</t>
  </si>
  <si>
    <t xml:space="preserve"> VALOR  TRANSPORTADO  MENSAL  (VTM)</t>
  </si>
  <si>
    <t>INTERMODAL</t>
  </si>
  <si>
    <t>PAU DARCO</t>
  </si>
  <si>
    <t>RIO MARIA</t>
  </si>
  <si>
    <t>XINGUARA</t>
  </si>
  <si>
    <t>SAPUCAIA</t>
  </si>
  <si>
    <t>CONCEIÇÃO ARAG</t>
  </si>
  <si>
    <t>FLORESTA D ARAG</t>
  </si>
  <si>
    <t>ÁGUA AZUL DO NORTE</t>
  </si>
  <si>
    <t>TUCUMÃ</t>
  </si>
  <si>
    <t>OURILANDIA DO NORTE</t>
  </si>
  <si>
    <t>SÃO FELIX DO XINGU</t>
  </si>
  <si>
    <t>SANTANA DO ARAGUAIA</t>
  </si>
  <si>
    <t>BANNACH</t>
  </si>
  <si>
    <t>CUMARU DO NORTE</t>
  </si>
  <si>
    <t>CASA DE TÁBUA</t>
  </si>
  <si>
    <t>TUCURUÍ</t>
  </si>
  <si>
    <t>GOIANÉSIA</t>
  </si>
  <si>
    <t>TAILANDIA</t>
  </si>
  <si>
    <t>BREU BRANCO</t>
  </si>
  <si>
    <t>MOCAJUBA</t>
  </si>
  <si>
    <t>NOVO REPARTIMENTO</t>
  </si>
  <si>
    <t>PACAJÁ</t>
  </si>
  <si>
    <t>REDENÇÃO</t>
  </si>
  <si>
    <t xml:space="preserve">BAIÃO </t>
  </si>
  <si>
    <t>QT DE VIAGENS ESTIMATIVA/MÊS</t>
  </si>
  <si>
    <t>CENTRO DE DISTRIBUIÇÃO - ALTAMIRA 1</t>
  </si>
  <si>
    <t>CENTRO DE DISTRIBUIÇÃO - ITAITUBA 2</t>
  </si>
  <si>
    <t>ESTIMATIVA DE VALORES PARA CUSTÓDIA ITEM 2 - ITAITUBA</t>
  </si>
  <si>
    <t>ESTIMATIVA DE CUSTO GLOBAL ITEM 2 - ITAITUBA</t>
  </si>
  <si>
    <t>CENTRO DE DISTRIBUIÇÃO - REDENÇÃO 3</t>
  </si>
  <si>
    <t>ESTIMATIVA DE VALORES PARA CUSTÓDIA ITEM 3 - REDENÇÃO</t>
  </si>
  <si>
    <t>ESTIMATIVA DE CUSTO GLOBAL ITEM 3 - REDENÇÃO</t>
  </si>
  <si>
    <t>CENTRO DE DISTRIBUIÇÃO - TUCURUÍ 4</t>
  </si>
  <si>
    <t>ESTIMATIVA DE VALORES PARA CUSTÓDIA ITEM 4- TUCURUÍ</t>
  </si>
  <si>
    <t>ESTIMATIVA DE CUSTO GLOBAL ITEM 4 - TUCURUÍ</t>
  </si>
  <si>
    <t>ESTIMATIVA DE VALORES PARA CUSTÓDIA ITEM 1 - ALTAMIRA</t>
  </si>
  <si>
    <t>ESTIMATIVA DE CUSTO GLOBAL ITEM 1 - ALTAMIRA</t>
  </si>
  <si>
    <t>CUSTO TRANSPORTE DO ITEM 3 - REDENÇÃO</t>
  </si>
  <si>
    <t>CUSTO TRANSPORTE DO ITEM 01 - ALTAMIRA</t>
  </si>
  <si>
    <t>CUSTO TRANSPORTE DO ITEM 2 - ITAITUBA</t>
  </si>
  <si>
    <t>CUSTO TRANSPORTE DO ITEM 4 - TUCURUÍ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</si>
</sst>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0.0000%"/>
    <numFmt numFmtId="166" formatCode="&quot;R$&quot;\ #,##0.00"/>
    <numFmt numFmtId="167" formatCode="&quot;R$ &quot;#,##0.00_);[Red]\(&quot;R$ 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name val="Cambria"/>
      <family val="1"/>
    </font>
    <font>
      <sz val="8"/>
      <color theme="1"/>
      <name val="Cambria"/>
      <family val="1"/>
    </font>
    <font>
      <b/>
      <sz val="8"/>
      <name val="Cambria"/>
      <family val="1"/>
    </font>
    <font>
      <b/>
      <sz val="8"/>
      <color theme="0"/>
      <name val="Cambria"/>
      <family val="1"/>
    </font>
    <font>
      <b/>
      <sz val="7"/>
      <color theme="0"/>
      <name val="Cambria"/>
      <family val="1"/>
    </font>
    <font>
      <b/>
      <sz val="7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6" fillId="2" borderId="5" xfId="4" applyFont="1" applyFill="1" applyBorder="1" applyAlignment="1">
      <alignment horizontal="center" vertical="center" wrapText="1"/>
    </xf>
    <xf numFmtId="167" fontId="6" fillId="4" borderId="0" xfId="4" applyNumberFormat="1" applyFont="1" applyFill="1" applyBorder="1" applyAlignment="1">
      <alignment vertical="center" wrapText="1"/>
    </xf>
    <xf numFmtId="0" fontId="6" fillId="2" borderId="13" xfId="4" applyFont="1" applyFill="1" applyBorder="1" applyAlignment="1">
      <alignment horizontal="center" vertical="center" wrapText="1"/>
    </xf>
    <xf numFmtId="166" fontId="6" fillId="2" borderId="18" xfId="2" applyNumberFormat="1" applyFont="1" applyFill="1" applyBorder="1" applyAlignment="1">
      <alignment horizontal="center"/>
    </xf>
    <xf numFmtId="166" fontId="6" fillId="2" borderId="19" xfId="2" applyNumberFormat="1" applyFont="1" applyFill="1" applyBorder="1" applyAlignment="1">
      <alignment horizontal="center"/>
    </xf>
    <xf numFmtId="10" fontId="6" fillId="2" borderId="4" xfId="2" applyNumberFormat="1" applyFont="1" applyFill="1" applyBorder="1" applyAlignment="1">
      <alignment horizontal="center" vertical="center"/>
    </xf>
    <xf numFmtId="10" fontId="6" fillId="4" borderId="4" xfId="2" applyNumberFormat="1" applyFont="1" applyFill="1" applyBorder="1" applyAlignment="1" applyProtection="1">
      <alignment horizontal="center" vertical="center"/>
      <protection locked="0"/>
    </xf>
    <xf numFmtId="1" fontId="6" fillId="2" borderId="18" xfId="4" applyNumberFormat="1" applyFont="1" applyFill="1" applyBorder="1" applyAlignment="1">
      <alignment horizontal="center" vertical="center" wrapText="1"/>
    </xf>
    <xf numFmtId="166" fontId="6" fillId="2" borderId="18" xfId="4" applyNumberFormat="1" applyFont="1" applyFill="1" applyBorder="1" applyAlignment="1">
      <alignment horizontal="left" vertical="center" wrapText="1"/>
    </xf>
    <xf numFmtId="0" fontId="4" fillId="2" borderId="5" xfId="4" applyFont="1" applyFill="1" applyBorder="1" applyAlignment="1" applyProtection="1">
      <alignment horizontal="left" vertical="center" wrapText="1"/>
    </xf>
    <xf numFmtId="0" fontId="5" fillId="2" borderId="5" xfId="0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/>
    </xf>
    <xf numFmtId="164" fontId="4" fillId="4" borderId="5" xfId="2" applyNumberFormat="1" applyFont="1" applyFill="1" applyBorder="1" applyAlignment="1" applyProtection="1">
      <alignment horizontal="center" vertical="center"/>
      <protection locked="0"/>
    </xf>
    <xf numFmtId="1" fontId="5" fillId="2" borderId="5" xfId="0" applyNumberFormat="1" applyFont="1" applyFill="1" applyBorder="1" applyAlignment="1">
      <alignment horizontal="center" vertical="center"/>
    </xf>
    <xf numFmtId="43" fontId="5" fillId="2" borderId="3" xfId="1" applyFont="1" applyFill="1" applyBorder="1" applyProtection="1"/>
    <xf numFmtId="164" fontId="5" fillId="4" borderId="5" xfId="0" applyNumberFormat="1" applyFont="1" applyFill="1" applyBorder="1" applyAlignment="1" applyProtection="1">
      <alignment horizontal="center"/>
      <protection locked="0"/>
    </xf>
    <xf numFmtId="164" fontId="4" fillId="2" borderId="5" xfId="2" applyNumberFormat="1" applyFont="1" applyFill="1" applyBorder="1" applyAlignment="1" applyProtection="1">
      <alignment horizontal="center" vertical="center"/>
    </xf>
    <xf numFmtId="44" fontId="4" fillId="2" borderId="18" xfId="2" applyFont="1" applyFill="1" applyBorder="1" applyAlignment="1" applyProtection="1">
      <alignment horizontal="center" vertical="center"/>
    </xf>
    <xf numFmtId="0" fontId="4" fillId="2" borderId="5" xfId="4" applyFont="1" applyFill="1" applyBorder="1" applyAlignment="1" applyProtection="1">
      <alignment vertical="center" wrapText="1"/>
    </xf>
    <xf numFmtId="43" fontId="5" fillId="2" borderId="5" xfId="1" applyFont="1" applyFill="1" applyBorder="1" applyProtection="1"/>
    <xf numFmtId="1" fontId="4" fillId="2" borderId="5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/>
    </xf>
    <xf numFmtId="0" fontId="4" fillId="2" borderId="14" xfId="4" applyFont="1" applyFill="1" applyBorder="1" applyAlignment="1" applyProtection="1">
      <alignment horizontal="center" vertical="center" wrapText="1"/>
    </xf>
    <xf numFmtId="1" fontId="6" fillId="2" borderId="18" xfId="4" applyNumberFormat="1" applyFont="1" applyFill="1" applyBorder="1" applyAlignment="1" applyProtection="1">
      <alignment horizontal="center" vertical="center" wrapText="1"/>
    </xf>
    <xf numFmtId="164" fontId="6" fillId="2" borderId="18" xfId="2" applyNumberFormat="1" applyFont="1" applyFill="1" applyBorder="1" applyAlignment="1" applyProtection="1">
      <alignment horizontal="center" vertical="center"/>
    </xf>
    <xf numFmtId="164" fontId="6" fillId="2" borderId="19" xfId="2" applyNumberFormat="1" applyFont="1" applyFill="1" applyBorder="1" applyAlignment="1" applyProtection="1">
      <alignment horizontal="center" vertical="center"/>
    </xf>
    <xf numFmtId="164" fontId="3" fillId="4" borderId="5" xfId="2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/>
    </xf>
    <xf numFmtId="1" fontId="4" fillId="2" borderId="4" xfId="4" applyNumberFormat="1" applyFont="1" applyFill="1" applyBorder="1" applyAlignment="1" applyProtection="1">
      <alignment horizontal="center" vertical="center" wrapText="1"/>
    </xf>
    <xf numFmtId="0" fontId="4" fillId="2" borderId="5" xfId="4" applyFont="1" applyFill="1" applyBorder="1" applyAlignment="1" applyProtection="1">
      <alignment horizontal="center" vertical="center" wrapText="1"/>
    </xf>
    <xf numFmtId="1" fontId="4" fillId="2" borderId="5" xfId="4" applyNumberFormat="1" applyFont="1" applyFill="1" applyBorder="1" applyAlignment="1" applyProtection="1">
      <alignment horizontal="center" vertical="center" wrapText="1"/>
    </xf>
    <xf numFmtId="0" fontId="4" fillId="2" borderId="36" xfId="4" applyFont="1" applyFill="1" applyBorder="1" applyAlignment="1" applyProtection="1">
      <alignment horizontal="center" vertical="center" wrapText="1"/>
    </xf>
    <xf numFmtId="44" fontId="4" fillId="2" borderId="4" xfId="2" applyFont="1" applyFill="1" applyBorder="1" applyAlignment="1">
      <alignment horizontal="left" vertical="center"/>
    </xf>
    <xf numFmtId="44" fontId="4" fillId="2" borderId="4" xfId="2" applyFont="1" applyFill="1" applyBorder="1" applyAlignment="1">
      <alignment horizontal="left"/>
    </xf>
    <xf numFmtId="44" fontId="4" fillId="2" borderId="4" xfId="0" applyNumberFormat="1" applyFont="1" applyFill="1" applyBorder="1" applyAlignment="1">
      <alignment horizontal="left"/>
    </xf>
    <xf numFmtId="44" fontId="6" fillId="2" borderId="18" xfId="4" applyNumberFormat="1" applyFont="1" applyFill="1" applyBorder="1" applyAlignment="1">
      <alignment horizontal="left" vertical="center" wrapText="1"/>
    </xf>
    <xf numFmtId="44" fontId="4" fillId="2" borderId="5" xfId="2" applyFont="1" applyFill="1" applyBorder="1" applyAlignment="1" applyProtection="1">
      <alignment horizontal="center" vertical="center"/>
    </xf>
    <xf numFmtId="44" fontId="4" fillId="2" borderId="13" xfId="2" applyFont="1" applyFill="1" applyBorder="1" applyAlignment="1" applyProtection="1">
      <alignment horizontal="center" vertical="center"/>
    </xf>
    <xf numFmtId="44" fontId="4" fillId="2" borderId="13" xfId="2" applyFont="1" applyFill="1" applyBorder="1" applyAlignment="1" applyProtection="1">
      <alignment horizontal="left" vertical="center"/>
    </xf>
    <xf numFmtId="0" fontId="4" fillId="2" borderId="11" xfId="4" applyFont="1" applyFill="1" applyBorder="1" applyAlignment="1" applyProtection="1">
      <alignment horizontal="center" vertical="center" wrapText="1"/>
    </xf>
    <xf numFmtId="44" fontId="3" fillId="4" borderId="5" xfId="2" applyFont="1" applyFill="1" applyBorder="1" applyAlignment="1" applyProtection="1">
      <alignment horizontal="center" vertical="center"/>
      <protection locked="0"/>
    </xf>
    <xf numFmtId="44" fontId="4" fillId="4" borderId="5" xfId="2" applyFont="1" applyFill="1" applyBorder="1" applyAlignment="1" applyProtection="1">
      <alignment horizontal="center" vertical="center"/>
      <protection locked="0"/>
    </xf>
    <xf numFmtId="0" fontId="4" fillId="2" borderId="11" xfId="4" applyFont="1" applyFill="1" applyBorder="1" applyAlignment="1" applyProtection="1">
      <alignment horizontal="center" vertical="center" wrapText="1"/>
    </xf>
    <xf numFmtId="0" fontId="4" fillId="2" borderId="28" xfId="4" applyFont="1" applyFill="1" applyBorder="1" applyAlignment="1" applyProtection="1">
      <alignment horizontal="center" vertical="center" wrapText="1"/>
    </xf>
    <xf numFmtId="0" fontId="4" fillId="2" borderId="12" xfId="4" applyFont="1" applyFill="1" applyBorder="1" applyAlignment="1" applyProtection="1">
      <alignment horizontal="center" vertical="center" wrapText="1"/>
    </xf>
    <xf numFmtId="0" fontId="6" fillId="2" borderId="15" xfId="4" applyFont="1" applyFill="1" applyBorder="1" applyAlignment="1" applyProtection="1">
      <alignment horizontal="center" vertical="center" wrapText="1"/>
    </xf>
    <xf numFmtId="0" fontId="6" fillId="2" borderId="16" xfId="4" applyFont="1" applyFill="1" applyBorder="1" applyAlignment="1" applyProtection="1">
      <alignment horizontal="center" vertical="center" wrapText="1"/>
    </xf>
    <xf numFmtId="166" fontId="6" fillId="2" borderId="18" xfId="2" applyNumberFormat="1" applyFont="1" applyFill="1" applyBorder="1" applyAlignment="1">
      <alignment horizontal="center"/>
    </xf>
    <xf numFmtId="166" fontId="6" fillId="2" borderId="19" xfId="2" applyNumberFormat="1" applyFont="1" applyFill="1" applyBorder="1" applyAlignment="1">
      <alignment horizontal="center"/>
    </xf>
    <xf numFmtId="2" fontId="6" fillId="4" borderId="23" xfId="4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2" borderId="9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3" xfId="4" applyFont="1" applyFill="1" applyBorder="1" applyAlignment="1">
      <alignment horizontal="center" vertical="center" wrapText="1"/>
    </xf>
    <xf numFmtId="166" fontId="6" fillId="2" borderId="15" xfId="4" applyNumberFormat="1" applyFont="1" applyFill="1" applyBorder="1" applyAlignment="1">
      <alignment horizontal="center" vertical="center" wrapText="1"/>
    </xf>
    <xf numFmtId="166" fontId="6" fillId="2" borderId="16" xfId="4" applyNumberFormat="1" applyFont="1" applyFill="1" applyBorder="1" applyAlignment="1">
      <alignment horizontal="center" vertical="center" wrapText="1"/>
    </xf>
    <xf numFmtId="166" fontId="6" fillId="2" borderId="24" xfId="4" applyNumberFormat="1" applyFont="1" applyFill="1" applyBorder="1" applyAlignment="1">
      <alignment horizontal="center" vertical="center"/>
    </xf>
    <xf numFmtId="166" fontId="6" fillId="2" borderId="16" xfId="4" applyNumberFormat="1" applyFont="1" applyFill="1" applyBorder="1" applyAlignment="1">
      <alignment horizontal="center" vertical="center"/>
    </xf>
    <xf numFmtId="166" fontId="6" fillId="2" borderId="17" xfId="4" applyNumberFormat="1" applyFont="1" applyFill="1" applyBorder="1" applyAlignment="1">
      <alignment horizontal="center" vertical="center"/>
    </xf>
    <xf numFmtId="165" fontId="6" fillId="4" borderId="24" xfId="3" applyNumberFormat="1" applyFont="1" applyFill="1" applyBorder="1" applyAlignment="1" applyProtection="1">
      <alignment horizontal="center"/>
      <protection locked="0"/>
    </xf>
    <xf numFmtId="165" fontId="6" fillId="4" borderId="17" xfId="3" applyNumberFormat="1" applyFont="1" applyFill="1" applyBorder="1" applyAlignment="1" applyProtection="1">
      <alignment horizontal="center"/>
      <protection locked="0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44" fontId="6" fillId="2" borderId="5" xfId="2" applyFont="1" applyFill="1" applyBorder="1" applyAlignment="1">
      <alignment horizontal="center" vertical="center" wrapText="1"/>
    </xf>
    <xf numFmtId="44" fontId="6" fillId="2" borderId="13" xfId="2" applyFont="1" applyFill="1" applyBorder="1" applyAlignment="1">
      <alignment horizontal="center" vertical="center" wrapText="1"/>
    </xf>
    <xf numFmtId="0" fontId="6" fillId="2" borderId="32" xfId="4" applyFont="1" applyFill="1" applyBorder="1" applyAlignment="1">
      <alignment horizontal="center" vertical="center" wrapText="1"/>
    </xf>
    <xf numFmtId="0" fontId="6" fillId="2" borderId="29" xfId="4" applyFont="1" applyFill="1" applyBorder="1" applyAlignment="1">
      <alignment horizontal="center" vertical="center" wrapText="1"/>
    </xf>
    <xf numFmtId="0" fontId="6" fillId="2" borderId="30" xfId="4" applyFont="1" applyFill="1" applyBorder="1" applyAlignment="1">
      <alignment horizontal="center" vertical="center" wrapText="1"/>
    </xf>
    <xf numFmtId="0" fontId="6" fillId="2" borderId="33" xfId="4" applyFont="1" applyFill="1" applyBorder="1" applyAlignment="1">
      <alignment horizontal="center" vertical="center" wrapText="1"/>
    </xf>
    <xf numFmtId="0" fontId="6" fillId="2" borderId="34" xfId="4" applyFont="1" applyFill="1" applyBorder="1" applyAlignment="1">
      <alignment horizontal="center" vertical="center" wrapText="1"/>
    </xf>
    <xf numFmtId="0" fontId="6" fillId="2" borderId="35" xfId="4" applyFont="1" applyFill="1" applyBorder="1" applyAlignment="1">
      <alignment horizontal="center" vertical="center" wrapText="1"/>
    </xf>
    <xf numFmtId="166" fontId="6" fillId="2" borderId="24" xfId="4" applyNumberFormat="1" applyFont="1" applyFill="1" applyBorder="1" applyAlignment="1">
      <alignment horizontal="center" vertical="center" wrapText="1"/>
    </xf>
    <xf numFmtId="166" fontId="6" fillId="2" borderId="17" xfId="4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6" fillId="2" borderId="20" xfId="4" applyFont="1" applyFill="1" applyBorder="1" applyAlignment="1">
      <alignment horizontal="center" vertical="center" wrapText="1"/>
    </xf>
    <xf numFmtId="0" fontId="6" fillId="2" borderId="27" xfId="4" applyFont="1" applyFill="1" applyBorder="1" applyAlignment="1">
      <alignment horizontal="center" vertical="center" wrapText="1"/>
    </xf>
    <xf numFmtId="0" fontId="6" fillId="2" borderId="21" xfId="4" applyFont="1" applyFill="1" applyBorder="1" applyAlignment="1">
      <alignment horizontal="center" vertical="center" wrapText="1"/>
    </xf>
    <xf numFmtId="0" fontId="6" fillId="2" borderId="18" xfId="4" applyFont="1" applyFill="1" applyBorder="1" applyAlignment="1">
      <alignment horizontal="center" vertical="center" wrapText="1"/>
    </xf>
    <xf numFmtId="0" fontId="6" fillId="2" borderId="25" xfId="4" applyFont="1" applyFill="1" applyBorder="1" applyAlignment="1">
      <alignment horizontal="center" vertical="center" wrapText="1"/>
    </xf>
    <xf numFmtId="0" fontId="6" fillId="2" borderId="26" xfId="4" applyFont="1" applyFill="1" applyBorder="1" applyAlignment="1">
      <alignment horizontal="center" vertical="center" wrapText="1"/>
    </xf>
    <xf numFmtId="44" fontId="6" fillId="2" borderId="25" xfId="2" applyFont="1" applyFill="1" applyBorder="1" applyAlignment="1">
      <alignment horizontal="center" vertical="center" wrapText="1"/>
    </xf>
    <xf numFmtId="44" fontId="6" fillId="2" borderId="26" xfId="2" applyFont="1" applyFill="1" applyBorder="1" applyAlignment="1">
      <alignment horizontal="center" vertical="center" wrapText="1"/>
    </xf>
    <xf numFmtId="44" fontId="6" fillId="2" borderId="21" xfId="2" applyFont="1" applyFill="1" applyBorder="1" applyAlignment="1">
      <alignment horizontal="center" vertical="center" wrapText="1"/>
    </xf>
    <xf numFmtId="44" fontId="6" fillId="2" borderId="18" xfId="2" applyFont="1" applyFill="1" applyBorder="1" applyAlignment="1">
      <alignment horizontal="center" vertical="center" wrapText="1"/>
    </xf>
    <xf numFmtId="44" fontId="6" fillId="2" borderId="22" xfId="2" applyFont="1" applyFill="1" applyBorder="1" applyAlignment="1">
      <alignment horizontal="center" vertical="center" wrapText="1"/>
    </xf>
    <xf numFmtId="44" fontId="6" fillId="2" borderId="19" xfId="2" applyFont="1" applyFill="1" applyBorder="1" applyAlignment="1">
      <alignment horizontal="center" vertical="center" wrapText="1"/>
    </xf>
    <xf numFmtId="0" fontId="3" fillId="4" borderId="23" xfId="4" applyFont="1" applyFill="1" applyBorder="1" applyAlignment="1" applyProtection="1">
      <alignment horizontal="center" vertical="center" wrapText="1"/>
    </xf>
    <xf numFmtId="44" fontId="9" fillId="2" borderId="21" xfId="2" applyFont="1" applyFill="1" applyBorder="1" applyAlignment="1">
      <alignment horizontal="center" vertical="center" wrapText="1"/>
    </xf>
    <xf numFmtId="44" fontId="9" fillId="2" borderId="18" xfId="2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167" fontId="6" fillId="2" borderId="15" xfId="4" applyNumberFormat="1" applyFont="1" applyFill="1" applyBorder="1" applyAlignment="1">
      <alignment horizontal="center" vertical="center" wrapText="1"/>
    </xf>
    <xf numFmtId="167" fontId="6" fillId="2" borderId="16" xfId="4" applyNumberFormat="1" applyFont="1" applyFill="1" applyBorder="1" applyAlignment="1">
      <alignment horizontal="center" vertical="center" wrapText="1"/>
    </xf>
    <xf numFmtId="2" fontId="6" fillId="2" borderId="27" xfId="4" applyNumberFormat="1" applyFont="1" applyFill="1" applyBorder="1" applyAlignment="1">
      <alignment horizontal="center" vertical="center" wrapText="1"/>
    </xf>
    <xf numFmtId="2" fontId="6" fillId="2" borderId="18" xfId="4" applyNumberFormat="1" applyFont="1" applyFill="1" applyBorder="1" applyAlignment="1">
      <alignment horizontal="center" vertical="center" wrapText="1"/>
    </xf>
    <xf numFmtId="0" fontId="9" fillId="2" borderId="20" xfId="4" applyFont="1" applyFill="1" applyBorder="1" applyAlignment="1">
      <alignment horizontal="center" vertical="center" wrapText="1"/>
    </xf>
    <xf numFmtId="0" fontId="9" fillId="2" borderId="27" xfId="4" applyFont="1" applyFill="1" applyBorder="1" applyAlignment="1">
      <alignment horizontal="center" vertical="center" wrapText="1"/>
    </xf>
    <xf numFmtId="0" fontId="9" fillId="2" borderId="21" xfId="4" applyFont="1" applyFill="1" applyBorder="1" applyAlignment="1">
      <alignment horizontal="center" vertical="center" wrapText="1"/>
    </xf>
    <xf numFmtId="0" fontId="9" fillId="2" borderId="18" xfId="4" applyFont="1" applyFill="1" applyBorder="1" applyAlignment="1">
      <alignment horizontal="center" vertical="center" wrapText="1"/>
    </xf>
    <xf numFmtId="44" fontId="9" fillId="2" borderId="25" xfId="2" applyFont="1" applyFill="1" applyBorder="1" applyAlignment="1">
      <alignment horizontal="center" vertical="center" wrapText="1"/>
    </xf>
    <xf numFmtId="44" fontId="9" fillId="2" borderId="26" xfId="2" applyFont="1" applyFill="1" applyBorder="1" applyAlignment="1">
      <alignment horizontal="center" vertical="center" wrapText="1"/>
    </xf>
    <xf numFmtId="44" fontId="9" fillId="2" borderId="22" xfId="2" applyFont="1" applyFill="1" applyBorder="1" applyAlignment="1">
      <alignment horizontal="center" vertical="center" wrapText="1"/>
    </xf>
    <xf numFmtId="44" fontId="9" fillId="2" borderId="19" xfId="2" applyFont="1" applyFill="1" applyBorder="1" applyAlignment="1">
      <alignment horizontal="center" vertical="center" wrapText="1"/>
    </xf>
    <xf numFmtId="167" fontId="6" fillId="4" borderId="31" xfId="4" applyNumberFormat="1" applyFont="1" applyFill="1" applyBorder="1" applyAlignment="1">
      <alignment horizontal="center" vertical="center" wrapText="1"/>
    </xf>
    <xf numFmtId="165" fontId="6" fillId="4" borderId="24" xfId="3" applyNumberFormat="1" applyFont="1" applyFill="1" applyBorder="1" applyAlignment="1">
      <alignment horizontal="center"/>
    </xf>
    <xf numFmtId="165" fontId="6" fillId="4" borderId="17" xfId="3" applyNumberFormat="1" applyFont="1" applyFill="1" applyBorder="1" applyAlignment="1">
      <alignment horizontal="center"/>
    </xf>
  </cellXfs>
  <cellStyles count="7">
    <cellStyle name="Hiperlink" xfId="4" builtinId="8"/>
    <cellStyle name="Moeda" xfId="2" builtinId="4"/>
    <cellStyle name="Moeda 2" xfId="5" xr:uid="{26BA2A93-BC7D-4111-92B1-B9291CA27247}"/>
    <cellStyle name="Normal" xfId="0" builtinId="0"/>
    <cellStyle name="Porcentagem" xfId="3" builtinId="5"/>
    <cellStyle name="Vírgula" xfId="1" builtinId="3"/>
    <cellStyle name="Vírgula 2" xfId="6" xr:uid="{AAD3BF1B-54BB-42E6-8E0F-3ED21F0521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40B11-464D-44D3-A5D4-462112C33B07}">
  <sheetPr>
    <pageSetUpPr fitToPage="1"/>
  </sheetPr>
  <dimension ref="B1:M22"/>
  <sheetViews>
    <sheetView workbookViewId="0">
      <selection activeCell="K8" sqref="K8"/>
    </sheetView>
  </sheetViews>
  <sheetFormatPr defaultRowHeight="15" x14ac:dyDescent="0.25"/>
  <cols>
    <col min="2" max="2" width="15.28515625" customWidth="1"/>
    <col min="3" max="3" width="18" customWidth="1"/>
    <col min="4" max="4" width="13.28515625" customWidth="1"/>
    <col min="6" max="6" width="14.28515625" customWidth="1"/>
    <col min="7" max="7" width="16.7109375" customWidth="1"/>
    <col min="8" max="9" width="19.140625" customWidth="1"/>
    <col min="10" max="10" width="11.5703125" customWidth="1"/>
    <col min="11" max="11" width="23.42578125" customWidth="1"/>
    <col min="12" max="12" width="23.85546875" customWidth="1"/>
    <col min="13" max="13" width="21.140625" customWidth="1"/>
  </cols>
  <sheetData>
    <row r="1" spans="2:13" ht="15.75" thickBot="1" x14ac:dyDescent="0.3"/>
    <row r="2" spans="2:13" x14ac:dyDescent="0.25">
      <c r="B2" s="65" t="s">
        <v>62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2:13" ht="15.75" thickBot="1" x14ac:dyDescent="0.3">
      <c r="B3" s="78" t="s">
        <v>30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80"/>
    </row>
    <row r="4" spans="2:13" ht="15" customHeight="1" x14ac:dyDescent="0.25">
      <c r="B4" s="81" t="s">
        <v>0</v>
      </c>
      <c r="C4" s="83" t="s">
        <v>1</v>
      </c>
      <c r="D4" s="83" t="s">
        <v>2</v>
      </c>
      <c r="E4" s="83" t="s">
        <v>3</v>
      </c>
      <c r="F4" s="85" t="s">
        <v>4</v>
      </c>
      <c r="G4" s="83" t="s">
        <v>5</v>
      </c>
      <c r="H4" s="87" t="s">
        <v>36</v>
      </c>
      <c r="I4" s="89" t="s">
        <v>31</v>
      </c>
      <c r="J4" s="89" t="s">
        <v>32</v>
      </c>
      <c r="K4" s="89" t="s">
        <v>33</v>
      </c>
      <c r="L4" s="89" t="s">
        <v>34</v>
      </c>
      <c r="M4" s="91" t="s">
        <v>35</v>
      </c>
    </row>
    <row r="5" spans="2:13" ht="15.75" thickBot="1" x14ac:dyDescent="0.3">
      <c r="B5" s="82"/>
      <c r="C5" s="84"/>
      <c r="D5" s="84"/>
      <c r="E5" s="84"/>
      <c r="F5" s="86"/>
      <c r="G5" s="84"/>
      <c r="H5" s="88"/>
      <c r="I5" s="90"/>
      <c r="J5" s="90"/>
      <c r="K5" s="90"/>
      <c r="L5" s="90"/>
      <c r="M5" s="92"/>
    </row>
    <row r="6" spans="2:13" x14ac:dyDescent="0.25">
      <c r="B6" s="23" t="s">
        <v>9</v>
      </c>
      <c r="C6" s="19" t="s">
        <v>10</v>
      </c>
      <c r="D6" s="11" t="s">
        <v>6</v>
      </c>
      <c r="E6" s="12" t="s">
        <v>6</v>
      </c>
      <c r="F6" s="42"/>
      <c r="G6" s="22">
        <v>3</v>
      </c>
      <c r="H6" s="17">
        <v>3000000</v>
      </c>
      <c r="I6" s="33">
        <f>F6*G6</f>
        <v>0</v>
      </c>
      <c r="J6" s="7"/>
      <c r="K6" s="33">
        <f>H6*J6</f>
        <v>0</v>
      </c>
      <c r="L6" s="34">
        <f t="shared" ref="L6:L13" si="0">I6+K6</f>
        <v>0</v>
      </c>
      <c r="M6" s="34">
        <f>L6*12</f>
        <v>0</v>
      </c>
    </row>
    <row r="7" spans="2:13" x14ac:dyDescent="0.25">
      <c r="B7" s="43" t="s">
        <v>8</v>
      </c>
      <c r="C7" s="19" t="s">
        <v>11</v>
      </c>
      <c r="D7" s="11">
        <v>96</v>
      </c>
      <c r="E7" s="16"/>
      <c r="F7" s="17">
        <f t="shared" ref="F7:F13" si="1">D7*E7</f>
        <v>0</v>
      </c>
      <c r="G7" s="22">
        <v>1</v>
      </c>
      <c r="H7" s="17">
        <v>700000</v>
      </c>
      <c r="I7" s="33">
        <f t="shared" ref="I7:I13" si="2">F7*G7</f>
        <v>0</v>
      </c>
      <c r="J7" s="6">
        <f t="shared" ref="J7:J13" si="3">$J$6</f>
        <v>0</v>
      </c>
      <c r="K7" s="33">
        <f t="shared" ref="K7:K13" si="4">H7*J7</f>
        <v>0</v>
      </c>
      <c r="L7" s="34">
        <f t="shared" si="0"/>
        <v>0</v>
      </c>
      <c r="M7" s="34">
        <f t="shared" ref="M7:M13" si="5">L7*12</f>
        <v>0</v>
      </c>
    </row>
    <row r="8" spans="2:13" x14ac:dyDescent="0.25">
      <c r="B8" s="44"/>
      <c r="C8" s="19" t="s">
        <v>12</v>
      </c>
      <c r="D8" s="11">
        <v>318</v>
      </c>
      <c r="E8" s="16"/>
      <c r="F8" s="17">
        <f t="shared" si="1"/>
        <v>0</v>
      </c>
      <c r="G8" s="22">
        <v>1</v>
      </c>
      <c r="H8" s="17">
        <v>800000</v>
      </c>
      <c r="I8" s="33">
        <f t="shared" si="2"/>
        <v>0</v>
      </c>
      <c r="J8" s="6">
        <f t="shared" si="3"/>
        <v>0</v>
      </c>
      <c r="K8" s="33">
        <f t="shared" si="4"/>
        <v>0</v>
      </c>
      <c r="L8" s="34">
        <f t="shared" si="0"/>
        <v>0</v>
      </c>
      <c r="M8" s="34">
        <f t="shared" si="5"/>
        <v>0</v>
      </c>
    </row>
    <row r="9" spans="2:13" x14ac:dyDescent="0.25">
      <c r="B9" s="44"/>
      <c r="C9" s="19" t="s">
        <v>13</v>
      </c>
      <c r="D9" s="11">
        <v>172</v>
      </c>
      <c r="E9" s="16"/>
      <c r="F9" s="17">
        <f t="shared" si="1"/>
        <v>0</v>
      </c>
      <c r="G9" s="22">
        <v>1</v>
      </c>
      <c r="H9" s="17">
        <v>800000</v>
      </c>
      <c r="I9" s="33">
        <f t="shared" si="2"/>
        <v>0</v>
      </c>
      <c r="J9" s="6">
        <f t="shared" si="3"/>
        <v>0</v>
      </c>
      <c r="K9" s="33">
        <f t="shared" si="4"/>
        <v>0</v>
      </c>
      <c r="L9" s="34">
        <f t="shared" si="0"/>
        <v>0</v>
      </c>
      <c r="M9" s="34">
        <f t="shared" si="5"/>
        <v>0</v>
      </c>
    </row>
    <row r="10" spans="2:13" x14ac:dyDescent="0.25">
      <c r="B10" s="44"/>
      <c r="C10" s="19" t="s">
        <v>14</v>
      </c>
      <c r="D10" s="22">
        <v>86</v>
      </c>
      <c r="E10" s="16"/>
      <c r="F10" s="17">
        <f t="shared" si="1"/>
        <v>0</v>
      </c>
      <c r="G10" s="22">
        <v>1</v>
      </c>
      <c r="H10" s="17">
        <v>800000</v>
      </c>
      <c r="I10" s="33">
        <f t="shared" si="2"/>
        <v>0</v>
      </c>
      <c r="J10" s="6">
        <f t="shared" si="3"/>
        <v>0</v>
      </c>
      <c r="K10" s="33">
        <f t="shared" si="4"/>
        <v>0</v>
      </c>
      <c r="L10" s="34">
        <f t="shared" si="0"/>
        <v>0</v>
      </c>
      <c r="M10" s="34">
        <f t="shared" si="5"/>
        <v>0</v>
      </c>
    </row>
    <row r="11" spans="2:13" x14ac:dyDescent="0.25">
      <c r="B11" s="44"/>
      <c r="C11" s="19" t="s">
        <v>15</v>
      </c>
      <c r="D11" s="11">
        <v>380</v>
      </c>
      <c r="E11" s="16"/>
      <c r="F11" s="17">
        <f t="shared" si="1"/>
        <v>0</v>
      </c>
      <c r="G11" s="22">
        <v>1</v>
      </c>
      <c r="H11" s="17">
        <v>800000</v>
      </c>
      <c r="I11" s="33">
        <f t="shared" si="2"/>
        <v>0</v>
      </c>
      <c r="J11" s="6">
        <f t="shared" si="3"/>
        <v>0</v>
      </c>
      <c r="K11" s="33">
        <f t="shared" si="4"/>
        <v>0</v>
      </c>
      <c r="L11" s="34">
        <f t="shared" si="0"/>
        <v>0</v>
      </c>
      <c r="M11" s="34">
        <f t="shared" si="5"/>
        <v>0</v>
      </c>
    </row>
    <row r="12" spans="2:13" x14ac:dyDescent="0.25">
      <c r="B12" s="44"/>
      <c r="C12" s="19" t="s">
        <v>16</v>
      </c>
      <c r="D12" s="11">
        <v>504</v>
      </c>
      <c r="E12" s="16"/>
      <c r="F12" s="17">
        <f t="shared" si="1"/>
        <v>0</v>
      </c>
      <c r="G12" s="22">
        <v>1</v>
      </c>
      <c r="H12" s="17">
        <v>600000</v>
      </c>
      <c r="I12" s="33">
        <f t="shared" si="2"/>
        <v>0</v>
      </c>
      <c r="J12" s="6">
        <f t="shared" si="3"/>
        <v>0</v>
      </c>
      <c r="K12" s="33">
        <f t="shared" si="4"/>
        <v>0</v>
      </c>
      <c r="L12" s="34">
        <f t="shared" si="0"/>
        <v>0</v>
      </c>
      <c r="M12" s="34">
        <f t="shared" si="5"/>
        <v>0</v>
      </c>
    </row>
    <row r="13" spans="2:13" x14ac:dyDescent="0.25">
      <c r="B13" s="45"/>
      <c r="C13" s="19" t="s">
        <v>17</v>
      </c>
      <c r="D13" s="11">
        <v>274</v>
      </c>
      <c r="E13" s="16"/>
      <c r="F13" s="17">
        <f t="shared" si="1"/>
        <v>0</v>
      </c>
      <c r="G13" s="22">
        <v>1</v>
      </c>
      <c r="H13" s="17">
        <v>800000</v>
      </c>
      <c r="I13" s="33">
        <f t="shared" si="2"/>
        <v>0</v>
      </c>
      <c r="J13" s="6">
        <f t="shared" si="3"/>
        <v>0</v>
      </c>
      <c r="K13" s="33">
        <f t="shared" si="4"/>
        <v>0</v>
      </c>
      <c r="L13" s="34">
        <f t="shared" si="0"/>
        <v>0</v>
      </c>
      <c r="M13" s="34">
        <f t="shared" si="5"/>
        <v>0</v>
      </c>
    </row>
    <row r="14" spans="2:13" ht="15.75" thickBot="1" x14ac:dyDescent="0.3">
      <c r="B14" s="46" t="s">
        <v>75</v>
      </c>
      <c r="C14" s="47"/>
      <c r="D14" s="47"/>
      <c r="E14" s="47"/>
      <c r="F14" s="47"/>
      <c r="G14" s="24">
        <f>SUM(G6:G13)</f>
        <v>10</v>
      </c>
      <c r="H14" s="25">
        <f>SUM(H6:H13)</f>
        <v>8300000</v>
      </c>
      <c r="I14" s="25">
        <f>SUM(I6:I13)</f>
        <v>0</v>
      </c>
      <c r="J14" s="25"/>
      <c r="K14" s="25">
        <f>SUM(K6:K13)</f>
        <v>0</v>
      </c>
      <c r="L14" s="25">
        <f>SUM(L6:L13)</f>
        <v>0</v>
      </c>
      <c r="M14" s="26">
        <f>SUM(M6:M13)</f>
        <v>0</v>
      </c>
    </row>
    <row r="15" spans="2:13" ht="15.75" thickBot="1" x14ac:dyDescent="0.3"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</row>
    <row r="16" spans="2:13" ht="27" customHeight="1" x14ac:dyDescent="0.25">
      <c r="B16" s="51" t="s">
        <v>72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3"/>
    </row>
    <row r="17" spans="2:13" ht="21" x14ac:dyDescent="0.25">
      <c r="B17" s="54" t="s">
        <v>18</v>
      </c>
      <c r="C17" s="55"/>
      <c r="D17" s="55"/>
      <c r="E17" s="55"/>
      <c r="F17" s="55"/>
      <c r="G17" s="56" t="s">
        <v>24</v>
      </c>
      <c r="H17" s="55"/>
      <c r="I17" s="57"/>
      <c r="J17" s="56" t="s">
        <v>25</v>
      </c>
      <c r="K17" s="57"/>
      <c r="L17" s="1" t="s">
        <v>26</v>
      </c>
      <c r="M17" s="3" t="s">
        <v>27</v>
      </c>
    </row>
    <row r="18" spans="2:13" ht="15.75" thickBot="1" x14ac:dyDescent="0.3">
      <c r="B18" s="58">
        <v>2000000</v>
      </c>
      <c r="C18" s="59"/>
      <c r="D18" s="59"/>
      <c r="E18" s="59"/>
      <c r="F18" s="59"/>
      <c r="G18" s="60">
        <v>3600000</v>
      </c>
      <c r="H18" s="61"/>
      <c r="I18" s="62"/>
      <c r="J18" s="63"/>
      <c r="K18" s="64"/>
      <c r="L18" s="4">
        <f>G18*J18</f>
        <v>0</v>
      </c>
      <c r="M18" s="5">
        <f>L18*12</f>
        <v>0</v>
      </c>
    </row>
    <row r="19" spans="2:13" ht="15.75" thickBot="1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13" x14ac:dyDescent="0.25">
      <c r="B20" s="65" t="s">
        <v>73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</row>
    <row r="21" spans="2:13" x14ac:dyDescent="0.25">
      <c r="B21" s="70" t="s">
        <v>28</v>
      </c>
      <c r="C21" s="71"/>
      <c r="D21" s="71"/>
      <c r="E21" s="71"/>
      <c r="F21" s="72"/>
      <c r="G21" s="56" t="s">
        <v>29</v>
      </c>
      <c r="H21" s="55"/>
      <c r="I21" s="55"/>
      <c r="J21" s="55"/>
      <c r="K21" s="57"/>
      <c r="L21" s="68" t="s">
        <v>7</v>
      </c>
      <c r="M21" s="69"/>
    </row>
    <row r="22" spans="2:13" ht="15.75" thickBot="1" x14ac:dyDescent="0.3">
      <c r="B22" s="73"/>
      <c r="C22" s="74"/>
      <c r="D22" s="74"/>
      <c r="E22" s="74"/>
      <c r="F22" s="75"/>
      <c r="G22" s="76">
        <f>L14+L18</f>
        <v>0</v>
      </c>
      <c r="H22" s="59"/>
      <c r="I22" s="59"/>
      <c r="J22" s="59"/>
      <c r="K22" s="77"/>
      <c r="L22" s="48">
        <f>M14+M18</f>
        <v>0</v>
      </c>
      <c r="M22" s="49"/>
    </row>
  </sheetData>
  <sheetProtection selectLockedCells="1"/>
  <mergeCells count="30">
    <mergeCell ref="B2:M2"/>
    <mergeCell ref="B3:M3"/>
    <mergeCell ref="B4:B5"/>
    <mergeCell ref="C4:C5"/>
    <mergeCell ref="D4:D5"/>
    <mergeCell ref="E4:E5"/>
    <mergeCell ref="F4:F5"/>
    <mergeCell ref="G4:G5"/>
    <mergeCell ref="H4:H5"/>
    <mergeCell ref="J4:J5"/>
    <mergeCell ref="I4:I5"/>
    <mergeCell ref="K4:K5"/>
    <mergeCell ref="L4:L5"/>
    <mergeCell ref="M4:M5"/>
    <mergeCell ref="B7:B13"/>
    <mergeCell ref="B14:F14"/>
    <mergeCell ref="L22:M22"/>
    <mergeCell ref="B15:M15"/>
    <mergeCell ref="B16:M16"/>
    <mergeCell ref="B17:F17"/>
    <mergeCell ref="G17:I17"/>
    <mergeCell ref="J17:K17"/>
    <mergeCell ref="B18:F18"/>
    <mergeCell ref="G18:I18"/>
    <mergeCell ref="J18:K18"/>
    <mergeCell ref="B20:M20"/>
    <mergeCell ref="G21:K21"/>
    <mergeCell ref="L21:M21"/>
    <mergeCell ref="B21:F22"/>
    <mergeCell ref="G22:K22"/>
  </mergeCells>
  <pageMargins left="0.511811024" right="0.511811024" top="0.78740157499999996" bottom="0.78740157499999996" header="0.31496062000000002" footer="0.31496062000000002"/>
  <pageSetup paperSize="9" scale="63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70197-F842-47B7-8C6E-D6BA7A5F7DC5}">
  <sheetPr>
    <pageSetUpPr fitToPage="1"/>
  </sheetPr>
  <dimension ref="B1:M19"/>
  <sheetViews>
    <sheetView workbookViewId="0">
      <selection activeCell="H11" sqref="H11"/>
    </sheetView>
  </sheetViews>
  <sheetFormatPr defaultRowHeight="15" x14ac:dyDescent="0.25"/>
  <cols>
    <col min="2" max="2" width="15.28515625" customWidth="1"/>
    <col min="3" max="3" width="23.28515625" customWidth="1"/>
    <col min="4" max="4" width="9.7109375" customWidth="1"/>
    <col min="5" max="5" width="11.42578125" customWidth="1"/>
    <col min="6" max="6" width="13.140625" customWidth="1"/>
    <col min="7" max="7" width="16" customWidth="1"/>
    <col min="8" max="8" width="20" customWidth="1"/>
    <col min="9" max="9" width="17.42578125" customWidth="1"/>
    <col min="10" max="10" width="13.5703125" customWidth="1"/>
    <col min="11" max="11" width="19.28515625" customWidth="1"/>
    <col min="12" max="12" width="15.42578125" customWidth="1"/>
    <col min="13" max="13" width="21.7109375" customWidth="1"/>
  </cols>
  <sheetData>
    <row r="1" spans="2:13" ht="15.75" thickBot="1" x14ac:dyDescent="0.3"/>
    <row r="2" spans="2:13" ht="15.75" thickBot="1" x14ac:dyDescent="0.3">
      <c r="B2" s="96" t="s">
        <v>63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8"/>
    </row>
    <row r="3" spans="2:13" ht="15.75" thickBot="1" x14ac:dyDescent="0.3">
      <c r="B3" s="96" t="s">
        <v>30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2:13" ht="15" customHeight="1" x14ac:dyDescent="0.25">
      <c r="B4" s="103" t="s">
        <v>0</v>
      </c>
      <c r="C4" s="105" t="s">
        <v>1</v>
      </c>
      <c r="D4" s="105" t="s">
        <v>2</v>
      </c>
      <c r="E4" s="105" t="s">
        <v>3</v>
      </c>
      <c r="F4" s="105" t="s">
        <v>4</v>
      </c>
      <c r="G4" s="105" t="s">
        <v>5</v>
      </c>
      <c r="H4" s="107" t="s">
        <v>36</v>
      </c>
      <c r="I4" s="94" t="s">
        <v>31</v>
      </c>
      <c r="J4" s="94" t="s">
        <v>32</v>
      </c>
      <c r="K4" s="94" t="s">
        <v>33</v>
      </c>
      <c r="L4" s="94" t="s">
        <v>34</v>
      </c>
      <c r="M4" s="109" t="s">
        <v>35</v>
      </c>
    </row>
    <row r="5" spans="2:13" ht="15.75" thickBot="1" x14ac:dyDescent="0.3">
      <c r="B5" s="104"/>
      <c r="C5" s="106"/>
      <c r="D5" s="106"/>
      <c r="E5" s="106"/>
      <c r="F5" s="106"/>
      <c r="G5" s="106"/>
      <c r="H5" s="108"/>
      <c r="I5" s="95"/>
      <c r="J5" s="95"/>
      <c r="K5" s="95"/>
      <c r="L5" s="95"/>
      <c r="M5" s="110"/>
    </row>
    <row r="6" spans="2:13" x14ac:dyDescent="0.25">
      <c r="B6" s="43" t="s">
        <v>9</v>
      </c>
      <c r="C6" s="10" t="s">
        <v>19</v>
      </c>
      <c r="D6" s="11" t="s">
        <v>6</v>
      </c>
      <c r="E6" s="12" t="s">
        <v>6</v>
      </c>
      <c r="F6" s="13"/>
      <c r="G6" s="14">
        <v>2</v>
      </c>
      <c r="H6" s="35">
        <v>2000000</v>
      </c>
      <c r="I6" s="35">
        <f>F6*G6</f>
        <v>0</v>
      </c>
      <c r="J6" s="7"/>
      <c r="K6" s="33">
        <f>H6*J6</f>
        <v>0</v>
      </c>
      <c r="L6" s="37">
        <f>I6+K6</f>
        <v>0</v>
      </c>
      <c r="M6" s="38">
        <f>L6*12</f>
        <v>0</v>
      </c>
    </row>
    <row r="7" spans="2:13" x14ac:dyDescent="0.25">
      <c r="B7" s="45"/>
      <c r="C7" s="10" t="s">
        <v>20</v>
      </c>
      <c r="D7" s="11" t="s">
        <v>6</v>
      </c>
      <c r="E7" s="12" t="s">
        <v>6</v>
      </c>
      <c r="F7" s="13"/>
      <c r="G7" s="14">
        <v>1</v>
      </c>
      <c r="H7" s="35">
        <v>1200000</v>
      </c>
      <c r="I7" s="35">
        <f>F7*G7</f>
        <v>0</v>
      </c>
      <c r="J7" s="6">
        <f>J6</f>
        <v>0</v>
      </c>
      <c r="K7" s="33">
        <f>H7*J7</f>
        <v>0</v>
      </c>
      <c r="L7" s="37">
        <f>I7+K7</f>
        <v>0</v>
      </c>
      <c r="M7" s="38">
        <f>L7*12</f>
        <v>0</v>
      </c>
    </row>
    <row r="8" spans="2:13" x14ac:dyDescent="0.25">
      <c r="B8" s="43" t="s">
        <v>8</v>
      </c>
      <c r="C8" s="15" t="s">
        <v>21</v>
      </c>
      <c r="D8" s="14">
        <v>174</v>
      </c>
      <c r="E8" s="16"/>
      <c r="F8" s="35">
        <f>D8*E8</f>
        <v>0</v>
      </c>
      <c r="G8" s="14">
        <v>1</v>
      </c>
      <c r="H8" s="35">
        <v>200000</v>
      </c>
      <c r="I8" s="35">
        <f>F8*G8</f>
        <v>0</v>
      </c>
      <c r="J8" s="6">
        <f>J6</f>
        <v>0</v>
      </c>
      <c r="K8" s="33">
        <f>H8*J8</f>
        <v>0</v>
      </c>
      <c r="L8" s="37">
        <f>I8+K8</f>
        <v>0</v>
      </c>
      <c r="M8" s="38">
        <f>L8*12</f>
        <v>0</v>
      </c>
    </row>
    <row r="9" spans="2:13" x14ac:dyDescent="0.25">
      <c r="B9" s="45"/>
      <c r="C9" s="15" t="s">
        <v>23</v>
      </c>
      <c r="D9" s="14">
        <v>300</v>
      </c>
      <c r="E9" s="16">
        <f>E8</f>
        <v>0</v>
      </c>
      <c r="F9" s="35">
        <f>D9*E9</f>
        <v>0</v>
      </c>
      <c r="G9" s="14">
        <v>1</v>
      </c>
      <c r="H9" s="35">
        <v>600000</v>
      </c>
      <c r="I9" s="35">
        <f>F9*G9</f>
        <v>0</v>
      </c>
      <c r="J9" s="6">
        <f>J6</f>
        <v>0</v>
      </c>
      <c r="K9" s="33">
        <f>H9*J9</f>
        <v>0</v>
      </c>
      <c r="L9" s="37">
        <f>I9+K9</f>
        <v>0</v>
      </c>
      <c r="M9" s="38">
        <f>L9*12</f>
        <v>0</v>
      </c>
    </row>
    <row r="10" spans="2:13" x14ac:dyDescent="0.25">
      <c r="B10" s="23" t="s">
        <v>37</v>
      </c>
      <c r="C10" s="15" t="s">
        <v>22</v>
      </c>
      <c r="D10" s="11" t="s">
        <v>6</v>
      </c>
      <c r="E10" s="12"/>
      <c r="F10" s="13"/>
      <c r="G10" s="14">
        <v>1</v>
      </c>
      <c r="H10" s="35">
        <v>500000</v>
      </c>
      <c r="I10" s="35">
        <f>F10*G10</f>
        <v>0</v>
      </c>
      <c r="J10" s="6">
        <f>J6</f>
        <v>0</v>
      </c>
      <c r="K10" s="33">
        <f>H10*J10</f>
        <v>0</v>
      </c>
      <c r="L10" s="37">
        <f>I10+K10</f>
        <v>0</v>
      </c>
      <c r="M10" s="38">
        <f>L10*12</f>
        <v>0</v>
      </c>
    </row>
    <row r="11" spans="2:13" ht="15.75" customHeight="1" thickBot="1" x14ac:dyDescent="0.3">
      <c r="B11" s="101" t="s">
        <v>76</v>
      </c>
      <c r="C11" s="102"/>
      <c r="D11" s="102"/>
      <c r="E11" s="102"/>
      <c r="F11" s="102"/>
      <c r="G11" s="8">
        <f>SUM(G6:G10)</f>
        <v>6</v>
      </c>
      <c r="H11" s="36">
        <f>SUM(H6:H10)</f>
        <v>4500000</v>
      </c>
      <c r="I11" s="36">
        <f>SUM(I6:I10)</f>
        <v>0</v>
      </c>
      <c r="J11" s="18"/>
      <c r="K11" s="36">
        <f>SUM(K6:K10)</f>
        <v>0</v>
      </c>
      <c r="L11" s="36">
        <f>SUM(L6:L10)</f>
        <v>0</v>
      </c>
      <c r="M11" s="36">
        <f>SUM(M6:M10)</f>
        <v>0</v>
      </c>
    </row>
    <row r="12" spans="2:13" ht="15.75" thickBot="1" x14ac:dyDescent="0.3"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</row>
    <row r="13" spans="2:13" x14ac:dyDescent="0.25">
      <c r="B13" s="96" t="s">
        <v>64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8"/>
    </row>
    <row r="14" spans="2:13" ht="28.5" customHeight="1" x14ac:dyDescent="0.25">
      <c r="B14" s="54" t="s">
        <v>18</v>
      </c>
      <c r="C14" s="55"/>
      <c r="D14" s="55"/>
      <c r="E14" s="55"/>
      <c r="F14" s="55"/>
      <c r="G14" s="56" t="s">
        <v>24</v>
      </c>
      <c r="H14" s="55"/>
      <c r="I14" s="57"/>
      <c r="J14" s="56" t="s">
        <v>25</v>
      </c>
      <c r="K14" s="57"/>
      <c r="L14" s="1" t="s">
        <v>26</v>
      </c>
      <c r="M14" s="3" t="s">
        <v>27</v>
      </c>
    </row>
    <row r="15" spans="2:13" ht="15.75" thickBot="1" x14ac:dyDescent="0.3">
      <c r="B15" s="99">
        <v>1200000</v>
      </c>
      <c r="C15" s="100"/>
      <c r="D15" s="100"/>
      <c r="E15" s="100"/>
      <c r="F15" s="100"/>
      <c r="G15" s="60">
        <v>3000000</v>
      </c>
      <c r="H15" s="61"/>
      <c r="I15" s="62"/>
      <c r="J15" s="63"/>
      <c r="K15" s="64"/>
      <c r="L15" s="4">
        <f>G15*J15</f>
        <v>0</v>
      </c>
      <c r="M15" s="5">
        <f>L15*12</f>
        <v>0</v>
      </c>
    </row>
    <row r="16" spans="2:13" ht="15.75" thickBot="1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2:13" ht="15" customHeight="1" x14ac:dyDescent="0.25">
      <c r="B17" s="96" t="s">
        <v>65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8"/>
    </row>
    <row r="18" spans="2:13" ht="15" customHeight="1" x14ac:dyDescent="0.25">
      <c r="B18" s="70" t="s">
        <v>28</v>
      </c>
      <c r="C18" s="71"/>
      <c r="D18" s="71"/>
      <c r="E18" s="71"/>
      <c r="F18" s="72"/>
      <c r="G18" s="56" t="s">
        <v>29</v>
      </c>
      <c r="H18" s="55"/>
      <c r="I18" s="55"/>
      <c r="J18" s="55"/>
      <c r="K18" s="57"/>
      <c r="L18" s="68" t="s">
        <v>7</v>
      </c>
      <c r="M18" s="69"/>
    </row>
    <row r="19" spans="2:13" ht="15.75" thickBot="1" x14ac:dyDescent="0.3">
      <c r="B19" s="73"/>
      <c r="C19" s="74"/>
      <c r="D19" s="74"/>
      <c r="E19" s="74"/>
      <c r="F19" s="75"/>
      <c r="G19" s="76">
        <f>L11+L15</f>
        <v>0</v>
      </c>
      <c r="H19" s="59"/>
      <c r="I19" s="59"/>
      <c r="J19" s="59"/>
      <c r="K19" s="77"/>
      <c r="L19" s="48">
        <f>M11+M15</f>
        <v>0</v>
      </c>
      <c r="M19" s="49"/>
    </row>
  </sheetData>
  <sheetProtection selectLockedCells="1"/>
  <mergeCells count="31">
    <mergeCell ref="B6:B7"/>
    <mergeCell ref="B8:B9"/>
    <mergeCell ref="B2:M2"/>
    <mergeCell ref="B3:M3"/>
    <mergeCell ref="B4:B5"/>
    <mergeCell ref="C4:C5"/>
    <mergeCell ref="D4:D5"/>
    <mergeCell ref="E4:E5"/>
    <mergeCell ref="F4:F5"/>
    <mergeCell ref="G4:G5"/>
    <mergeCell ref="H4:H5"/>
    <mergeCell ref="I4:I5"/>
    <mergeCell ref="K4:K5"/>
    <mergeCell ref="L4:L5"/>
    <mergeCell ref="M4:M5"/>
    <mergeCell ref="G19:K19"/>
    <mergeCell ref="B12:M12"/>
    <mergeCell ref="J4:J5"/>
    <mergeCell ref="J14:K14"/>
    <mergeCell ref="J15:K15"/>
    <mergeCell ref="G14:I14"/>
    <mergeCell ref="G15:I15"/>
    <mergeCell ref="G18:K18"/>
    <mergeCell ref="L18:M18"/>
    <mergeCell ref="L19:M19"/>
    <mergeCell ref="B17:M17"/>
    <mergeCell ref="B14:F14"/>
    <mergeCell ref="B15:F15"/>
    <mergeCell ref="B13:M13"/>
    <mergeCell ref="B18:F19"/>
    <mergeCell ref="B11:F11"/>
  </mergeCells>
  <pageMargins left="0.511811024" right="0.511811024" top="0.78740157499999996" bottom="0.78740157499999996" header="0.31496062000000002" footer="0.31496062000000002"/>
  <pageSetup paperSize="9" scale="66" orientation="landscape" horizontalDpi="4294967294" verticalDpi="4294967294" r:id="rId1"/>
  <ignoredErrors>
    <ignoredError sqref="J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1C535-52FD-4308-A859-DD90077EFCCB}">
  <sheetPr>
    <pageSetUpPr fitToPage="1"/>
  </sheetPr>
  <dimension ref="B1:M28"/>
  <sheetViews>
    <sheetView tabSelected="1" workbookViewId="0">
      <selection activeCell="B27" sqref="B27:F28"/>
    </sheetView>
  </sheetViews>
  <sheetFormatPr defaultRowHeight="15" x14ac:dyDescent="0.25"/>
  <cols>
    <col min="2" max="2" width="17" customWidth="1"/>
    <col min="3" max="3" width="24.7109375" customWidth="1"/>
    <col min="6" max="6" width="12.7109375" customWidth="1"/>
    <col min="7" max="7" width="17" customWidth="1"/>
    <col min="8" max="8" width="14.85546875" customWidth="1"/>
    <col min="9" max="9" width="15.140625" customWidth="1"/>
    <col min="11" max="11" width="25.28515625" customWidth="1"/>
    <col min="12" max="12" width="22.85546875" customWidth="1"/>
    <col min="13" max="13" width="23.5703125" customWidth="1"/>
  </cols>
  <sheetData>
    <row r="1" spans="2:13" x14ac:dyDescent="0.25">
      <c r="B1" s="65" t="s">
        <v>66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</row>
    <row r="2" spans="2:13" ht="15.75" thickBot="1" x14ac:dyDescent="0.3">
      <c r="B2" s="78" t="s">
        <v>30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2:13" x14ac:dyDescent="0.25">
      <c r="B3" s="81" t="s">
        <v>66</v>
      </c>
      <c r="C3" s="83" t="s">
        <v>1</v>
      </c>
      <c r="D3" s="83" t="s">
        <v>2</v>
      </c>
      <c r="E3" s="83" t="s">
        <v>3</v>
      </c>
      <c r="F3" s="83" t="s">
        <v>4</v>
      </c>
      <c r="G3" s="83" t="s">
        <v>5</v>
      </c>
      <c r="H3" s="87" t="s">
        <v>36</v>
      </c>
      <c r="I3" s="89" t="s">
        <v>31</v>
      </c>
      <c r="J3" s="89" t="s">
        <v>32</v>
      </c>
      <c r="K3" s="89" t="s">
        <v>33</v>
      </c>
      <c r="L3" s="89" t="s">
        <v>34</v>
      </c>
      <c r="M3" s="91" t="s">
        <v>35</v>
      </c>
    </row>
    <row r="4" spans="2:13" ht="20.25" customHeight="1" thickBot="1" x14ac:dyDescent="0.3">
      <c r="B4" s="82"/>
      <c r="C4" s="84"/>
      <c r="D4" s="84"/>
      <c r="E4" s="84"/>
      <c r="F4" s="84"/>
      <c r="G4" s="84"/>
      <c r="H4" s="88"/>
      <c r="I4" s="90"/>
      <c r="J4" s="90"/>
      <c r="K4" s="90"/>
      <c r="L4" s="90"/>
      <c r="M4" s="92"/>
    </row>
    <row r="5" spans="2:13" x14ac:dyDescent="0.25">
      <c r="B5" s="40" t="s">
        <v>9</v>
      </c>
      <c r="C5" s="19" t="s">
        <v>59</v>
      </c>
      <c r="D5" s="28" t="s">
        <v>6</v>
      </c>
      <c r="E5" s="12" t="s">
        <v>6</v>
      </c>
      <c r="F5" s="41"/>
      <c r="G5" s="21">
        <v>2</v>
      </c>
      <c r="H5" s="35">
        <v>2400000</v>
      </c>
      <c r="I5" s="33">
        <f>F5*G5</f>
        <v>0</v>
      </c>
      <c r="J5" s="7"/>
      <c r="K5" s="33">
        <f>H5*J5</f>
        <v>0</v>
      </c>
      <c r="L5" s="34">
        <f>I5+K5</f>
        <v>0</v>
      </c>
      <c r="M5" s="34">
        <f>L5*12</f>
        <v>0</v>
      </c>
    </row>
    <row r="6" spans="2:13" x14ac:dyDescent="0.25">
      <c r="B6" s="43" t="s">
        <v>8</v>
      </c>
      <c r="C6" s="20" t="s">
        <v>38</v>
      </c>
      <c r="D6" s="29">
        <v>51</v>
      </c>
      <c r="E6" s="16"/>
      <c r="F6" s="35">
        <f>D6*E6</f>
        <v>0</v>
      </c>
      <c r="G6" s="21">
        <v>1</v>
      </c>
      <c r="H6" s="35">
        <v>500000</v>
      </c>
      <c r="I6" s="33">
        <f t="shared" ref="I6:I19" si="0">F6*G6</f>
        <v>0</v>
      </c>
      <c r="J6" s="6">
        <f>J5</f>
        <v>0</v>
      </c>
      <c r="K6" s="33">
        <f t="shared" ref="K6:K19" si="1">H6*J6</f>
        <v>0</v>
      </c>
      <c r="L6" s="34">
        <f t="shared" ref="L6:L19" si="2">I6+K6</f>
        <v>0</v>
      </c>
      <c r="M6" s="34">
        <f t="shared" ref="M6:M19" si="3">L6*12</f>
        <v>0</v>
      </c>
    </row>
    <row r="7" spans="2:13" x14ac:dyDescent="0.25">
      <c r="B7" s="44"/>
      <c r="C7" s="20" t="s">
        <v>39</v>
      </c>
      <c r="D7" s="30">
        <v>171</v>
      </c>
      <c r="E7" s="16">
        <f>E6</f>
        <v>0</v>
      </c>
      <c r="F7" s="35">
        <f t="shared" ref="F7:F19" si="4">D7*E7</f>
        <v>0</v>
      </c>
      <c r="G7" s="21">
        <v>1</v>
      </c>
      <c r="H7" s="35">
        <v>600000</v>
      </c>
      <c r="I7" s="33">
        <f t="shared" si="0"/>
        <v>0</v>
      </c>
      <c r="J7" s="6">
        <f>J5</f>
        <v>0</v>
      </c>
      <c r="K7" s="33">
        <f t="shared" si="1"/>
        <v>0</v>
      </c>
      <c r="L7" s="34">
        <f t="shared" si="2"/>
        <v>0</v>
      </c>
      <c r="M7" s="34">
        <f t="shared" si="3"/>
        <v>0</v>
      </c>
    </row>
    <row r="8" spans="2:13" x14ac:dyDescent="0.25">
      <c r="B8" s="44"/>
      <c r="C8" s="20" t="s">
        <v>40</v>
      </c>
      <c r="D8" s="30">
        <v>224</v>
      </c>
      <c r="E8" s="16">
        <f>E6</f>
        <v>0</v>
      </c>
      <c r="F8" s="35">
        <f t="shared" si="4"/>
        <v>0</v>
      </c>
      <c r="G8" s="21">
        <v>1</v>
      </c>
      <c r="H8" s="35">
        <v>2000000</v>
      </c>
      <c r="I8" s="33">
        <f t="shared" si="0"/>
        <v>0</v>
      </c>
      <c r="J8" s="6">
        <f>J5</f>
        <v>0</v>
      </c>
      <c r="K8" s="33">
        <f t="shared" si="1"/>
        <v>0</v>
      </c>
      <c r="L8" s="34">
        <f t="shared" si="2"/>
        <v>0</v>
      </c>
      <c r="M8" s="34">
        <f t="shared" si="3"/>
        <v>0</v>
      </c>
    </row>
    <row r="9" spans="2:13" x14ac:dyDescent="0.25">
      <c r="B9" s="44"/>
      <c r="C9" s="20" t="s">
        <v>41</v>
      </c>
      <c r="D9" s="30">
        <v>288</v>
      </c>
      <c r="E9" s="16">
        <f>E6</f>
        <v>0</v>
      </c>
      <c r="F9" s="35">
        <f t="shared" si="4"/>
        <v>0</v>
      </c>
      <c r="G9" s="21">
        <v>1</v>
      </c>
      <c r="H9" s="35">
        <v>900000</v>
      </c>
      <c r="I9" s="33">
        <f t="shared" si="0"/>
        <v>0</v>
      </c>
      <c r="J9" s="6">
        <f>J5</f>
        <v>0</v>
      </c>
      <c r="K9" s="33">
        <f t="shared" si="1"/>
        <v>0</v>
      </c>
      <c r="L9" s="34">
        <f t="shared" si="2"/>
        <v>0</v>
      </c>
      <c r="M9" s="34">
        <f t="shared" si="3"/>
        <v>0</v>
      </c>
    </row>
    <row r="10" spans="2:13" x14ac:dyDescent="0.25">
      <c r="B10" s="44"/>
      <c r="C10" s="20" t="s">
        <v>42</v>
      </c>
      <c r="D10" s="30">
        <v>193</v>
      </c>
      <c r="E10" s="16">
        <f>E6</f>
        <v>0</v>
      </c>
      <c r="F10" s="35">
        <f t="shared" si="4"/>
        <v>0</v>
      </c>
      <c r="G10" s="21">
        <v>2</v>
      </c>
      <c r="H10" s="35">
        <v>2000000</v>
      </c>
      <c r="I10" s="33">
        <f t="shared" si="0"/>
        <v>0</v>
      </c>
      <c r="J10" s="6">
        <f>J5</f>
        <v>0</v>
      </c>
      <c r="K10" s="33">
        <f t="shared" si="1"/>
        <v>0</v>
      </c>
      <c r="L10" s="34">
        <f t="shared" si="2"/>
        <v>0</v>
      </c>
      <c r="M10" s="34">
        <f t="shared" si="3"/>
        <v>0</v>
      </c>
    </row>
    <row r="11" spans="2:13" x14ac:dyDescent="0.25">
      <c r="B11" s="44"/>
      <c r="C11" s="20" t="s">
        <v>43</v>
      </c>
      <c r="D11" s="30">
        <v>193</v>
      </c>
      <c r="E11" s="16">
        <f>E6</f>
        <v>0</v>
      </c>
      <c r="F11" s="35">
        <f t="shared" si="4"/>
        <v>0</v>
      </c>
      <c r="G11" s="21">
        <v>1</v>
      </c>
      <c r="H11" s="35">
        <v>1000000</v>
      </c>
      <c r="I11" s="33">
        <f t="shared" si="0"/>
        <v>0</v>
      </c>
      <c r="J11" s="6">
        <f>J5</f>
        <v>0</v>
      </c>
      <c r="K11" s="33">
        <f t="shared" si="1"/>
        <v>0</v>
      </c>
      <c r="L11" s="34">
        <f t="shared" si="2"/>
        <v>0</v>
      </c>
      <c r="M11" s="34">
        <f t="shared" si="3"/>
        <v>0</v>
      </c>
    </row>
    <row r="12" spans="2:13" x14ac:dyDescent="0.25">
      <c r="B12" s="44"/>
      <c r="C12" s="20" t="s">
        <v>44</v>
      </c>
      <c r="D12" s="30">
        <v>370</v>
      </c>
      <c r="E12" s="16">
        <f>E6</f>
        <v>0</v>
      </c>
      <c r="F12" s="35">
        <f t="shared" si="4"/>
        <v>0</v>
      </c>
      <c r="G12" s="21">
        <v>2</v>
      </c>
      <c r="H12" s="35">
        <v>1500000</v>
      </c>
      <c r="I12" s="33">
        <f t="shared" si="0"/>
        <v>0</v>
      </c>
      <c r="J12" s="6">
        <f>J5</f>
        <v>0</v>
      </c>
      <c r="K12" s="33">
        <f t="shared" si="1"/>
        <v>0</v>
      </c>
      <c r="L12" s="34">
        <f t="shared" si="2"/>
        <v>0</v>
      </c>
      <c r="M12" s="34">
        <f t="shared" si="3"/>
        <v>0</v>
      </c>
    </row>
    <row r="13" spans="2:13" x14ac:dyDescent="0.25">
      <c r="B13" s="44"/>
      <c r="C13" s="20" t="s">
        <v>45</v>
      </c>
      <c r="D13" s="30">
        <v>536</v>
      </c>
      <c r="E13" s="16">
        <f>E6</f>
        <v>0</v>
      </c>
      <c r="F13" s="35">
        <f t="shared" si="4"/>
        <v>0</v>
      </c>
      <c r="G13" s="21">
        <v>1</v>
      </c>
      <c r="H13" s="35">
        <v>300000</v>
      </c>
      <c r="I13" s="33">
        <f t="shared" si="0"/>
        <v>0</v>
      </c>
      <c r="J13" s="6">
        <f>J5</f>
        <v>0</v>
      </c>
      <c r="K13" s="33">
        <f t="shared" si="1"/>
        <v>0</v>
      </c>
      <c r="L13" s="34">
        <f t="shared" si="2"/>
        <v>0</v>
      </c>
      <c r="M13" s="34">
        <f t="shared" si="3"/>
        <v>0</v>
      </c>
    </row>
    <row r="14" spans="2:13" x14ac:dyDescent="0.25">
      <c r="B14" s="44"/>
      <c r="C14" s="20" t="s">
        <v>46</v>
      </c>
      <c r="D14" s="30">
        <v>516</v>
      </c>
      <c r="E14" s="16">
        <f>E6</f>
        <v>0</v>
      </c>
      <c r="F14" s="35">
        <f t="shared" si="4"/>
        <v>0</v>
      </c>
      <c r="G14" s="21">
        <v>1</v>
      </c>
      <c r="H14" s="35">
        <v>200000</v>
      </c>
      <c r="I14" s="33">
        <f t="shared" si="0"/>
        <v>0</v>
      </c>
      <c r="J14" s="6">
        <f>J5</f>
        <v>0</v>
      </c>
      <c r="K14" s="33">
        <f t="shared" si="1"/>
        <v>0</v>
      </c>
      <c r="L14" s="34">
        <f t="shared" si="2"/>
        <v>0</v>
      </c>
      <c r="M14" s="34">
        <f t="shared" si="3"/>
        <v>0</v>
      </c>
    </row>
    <row r="15" spans="2:13" x14ac:dyDescent="0.25">
      <c r="B15" s="44"/>
      <c r="C15" s="20" t="s">
        <v>47</v>
      </c>
      <c r="D15" s="30">
        <v>738</v>
      </c>
      <c r="E15" s="16">
        <f>E6</f>
        <v>0</v>
      </c>
      <c r="F15" s="35">
        <f t="shared" si="4"/>
        <v>0</v>
      </c>
      <c r="G15" s="21">
        <v>2</v>
      </c>
      <c r="H15" s="35">
        <v>2000000</v>
      </c>
      <c r="I15" s="33">
        <f t="shared" si="0"/>
        <v>0</v>
      </c>
      <c r="J15" s="6">
        <f>J5</f>
        <v>0</v>
      </c>
      <c r="K15" s="33">
        <f t="shared" si="1"/>
        <v>0</v>
      </c>
      <c r="L15" s="34">
        <f t="shared" si="2"/>
        <v>0</v>
      </c>
      <c r="M15" s="34">
        <f t="shared" si="3"/>
        <v>0</v>
      </c>
    </row>
    <row r="16" spans="2:13" x14ac:dyDescent="0.25">
      <c r="B16" s="44"/>
      <c r="C16" s="20" t="s">
        <v>48</v>
      </c>
      <c r="D16" s="30">
        <v>382</v>
      </c>
      <c r="E16" s="16">
        <f>E6</f>
        <v>0</v>
      </c>
      <c r="F16" s="35">
        <f t="shared" si="4"/>
        <v>0</v>
      </c>
      <c r="G16" s="21">
        <v>1</v>
      </c>
      <c r="H16" s="35">
        <v>500000</v>
      </c>
      <c r="I16" s="33">
        <f t="shared" si="0"/>
        <v>0</v>
      </c>
      <c r="J16" s="6">
        <f>J5</f>
        <v>0</v>
      </c>
      <c r="K16" s="33">
        <f t="shared" si="1"/>
        <v>0</v>
      </c>
      <c r="L16" s="34">
        <f t="shared" si="2"/>
        <v>0</v>
      </c>
      <c r="M16" s="34">
        <f t="shared" si="3"/>
        <v>0</v>
      </c>
    </row>
    <row r="17" spans="2:13" x14ac:dyDescent="0.25">
      <c r="B17" s="44"/>
      <c r="C17" s="20" t="s">
        <v>49</v>
      </c>
      <c r="D17" s="31">
        <v>230</v>
      </c>
      <c r="E17" s="16">
        <f>E6</f>
        <v>0</v>
      </c>
      <c r="F17" s="35">
        <f t="shared" si="4"/>
        <v>0</v>
      </c>
      <c r="G17" s="21">
        <v>1</v>
      </c>
      <c r="H17" s="35">
        <v>200000</v>
      </c>
      <c r="I17" s="33">
        <f t="shared" si="0"/>
        <v>0</v>
      </c>
      <c r="J17" s="6">
        <f>J5</f>
        <v>0</v>
      </c>
      <c r="K17" s="33">
        <f t="shared" si="1"/>
        <v>0</v>
      </c>
      <c r="L17" s="34">
        <f t="shared" si="2"/>
        <v>0</v>
      </c>
      <c r="M17" s="34">
        <f t="shared" si="3"/>
        <v>0</v>
      </c>
    </row>
    <row r="18" spans="2:13" x14ac:dyDescent="0.25">
      <c r="B18" s="44"/>
      <c r="C18" s="20" t="s">
        <v>50</v>
      </c>
      <c r="D18" s="30">
        <v>186</v>
      </c>
      <c r="E18" s="16">
        <f>E6</f>
        <v>0</v>
      </c>
      <c r="F18" s="35">
        <f t="shared" si="4"/>
        <v>0</v>
      </c>
      <c r="G18" s="21">
        <v>1</v>
      </c>
      <c r="H18" s="35">
        <v>500000</v>
      </c>
      <c r="I18" s="33">
        <f t="shared" si="0"/>
        <v>0</v>
      </c>
      <c r="J18" s="6">
        <f>J5</f>
        <v>0</v>
      </c>
      <c r="K18" s="33">
        <f t="shared" si="1"/>
        <v>0</v>
      </c>
      <c r="L18" s="34">
        <f t="shared" si="2"/>
        <v>0</v>
      </c>
      <c r="M18" s="34">
        <f t="shared" si="3"/>
        <v>0</v>
      </c>
    </row>
    <row r="19" spans="2:13" x14ac:dyDescent="0.25">
      <c r="B19" s="44"/>
      <c r="C19" s="20" t="s">
        <v>51</v>
      </c>
      <c r="D19" s="31">
        <v>222</v>
      </c>
      <c r="E19" s="16">
        <f>E6</f>
        <v>0</v>
      </c>
      <c r="F19" s="35">
        <f t="shared" si="4"/>
        <v>0</v>
      </c>
      <c r="G19" s="21">
        <v>1</v>
      </c>
      <c r="H19" s="35">
        <v>250000</v>
      </c>
      <c r="I19" s="33">
        <f t="shared" si="0"/>
        <v>0</v>
      </c>
      <c r="J19" s="6">
        <f>J5</f>
        <v>0</v>
      </c>
      <c r="K19" s="33">
        <f t="shared" si="1"/>
        <v>0</v>
      </c>
      <c r="L19" s="34">
        <f t="shared" si="2"/>
        <v>0</v>
      </c>
      <c r="M19" s="34">
        <f t="shared" si="3"/>
        <v>0</v>
      </c>
    </row>
    <row r="20" spans="2:13" ht="15.75" thickBot="1" x14ac:dyDescent="0.3">
      <c r="B20" s="101" t="s">
        <v>74</v>
      </c>
      <c r="C20" s="102"/>
      <c r="D20" s="102"/>
      <c r="E20" s="102"/>
      <c r="F20" s="102"/>
      <c r="G20" s="8">
        <f>SUM(G5:G19)</f>
        <v>19</v>
      </c>
      <c r="H20" s="36">
        <f>SUM(H5:H19)</f>
        <v>14850000</v>
      </c>
      <c r="I20" s="36">
        <f>SUM(I5:I19)</f>
        <v>0</v>
      </c>
      <c r="J20" s="9"/>
      <c r="K20" s="36">
        <f>SUM(K5:K19)</f>
        <v>0</v>
      </c>
      <c r="L20" s="36">
        <f>SUM(L5:L19)</f>
        <v>0</v>
      </c>
      <c r="M20" s="36">
        <f>SUM(M5:M19)</f>
        <v>0</v>
      </c>
    </row>
    <row r="21" spans="2:13" x14ac:dyDescent="0.25"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</row>
    <row r="22" spans="2:13" x14ac:dyDescent="0.25">
      <c r="B22" s="78" t="s">
        <v>67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80"/>
    </row>
    <row r="23" spans="2:13" ht="26.25" customHeight="1" x14ac:dyDescent="0.25">
      <c r="B23" s="54" t="s">
        <v>18</v>
      </c>
      <c r="C23" s="55"/>
      <c r="D23" s="55"/>
      <c r="E23" s="55"/>
      <c r="F23" s="55"/>
      <c r="G23" s="56" t="s">
        <v>24</v>
      </c>
      <c r="H23" s="55"/>
      <c r="I23" s="57"/>
      <c r="J23" s="56" t="s">
        <v>25</v>
      </c>
      <c r="K23" s="57"/>
      <c r="L23" s="1" t="s">
        <v>26</v>
      </c>
      <c r="M23" s="3" t="s">
        <v>27</v>
      </c>
    </row>
    <row r="24" spans="2:13" ht="15.75" thickBot="1" x14ac:dyDescent="0.3">
      <c r="B24" s="99">
        <v>3000000</v>
      </c>
      <c r="C24" s="100"/>
      <c r="D24" s="100"/>
      <c r="E24" s="100"/>
      <c r="F24" s="100"/>
      <c r="G24" s="60">
        <v>10000000</v>
      </c>
      <c r="H24" s="61"/>
      <c r="I24" s="62"/>
      <c r="J24" s="63"/>
      <c r="K24" s="64"/>
      <c r="L24" s="4">
        <f>G24*J24</f>
        <v>0</v>
      </c>
      <c r="M24" s="5">
        <f>L24*12</f>
        <v>0</v>
      </c>
    </row>
    <row r="25" spans="2:13" ht="15.75" thickBot="1" x14ac:dyDescent="0.3"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</row>
    <row r="26" spans="2:13" x14ac:dyDescent="0.25">
      <c r="B26" s="78" t="s">
        <v>68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80"/>
    </row>
    <row r="27" spans="2:13" x14ac:dyDescent="0.25">
      <c r="B27" s="70" t="s">
        <v>28</v>
      </c>
      <c r="C27" s="71"/>
      <c r="D27" s="71"/>
      <c r="E27" s="71"/>
      <c r="F27" s="72"/>
      <c r="G27" s="56" t="s">
        <v>29</v>
      </c>
      <c r="H27" s="55"/>
      <c r="I27" s="55"/>
      <c r="J27" s="55"/>
      <c r="K27" s="57"/>
      <c r="L27" s="68" t="s">
        <v>7</v>
      </c>
      <c r="M27" s="69"/>
    </row>
    <row r="28" spans="2:13" ht="15.75" thickBot="1" x14ac:dyDescent="0.3">
      <c r="B28" s="73"/>
      <c r="C28" s="74"/>
      <c r="D28" s="74"/>
      <c r="E28" s="74"/>
      <c r="F28" s="75"/>
      <c r="G28" s="76">
        <f>L20+L24</f>
        <v>0</v>
      </c>
      <c r="H28" s="59"/>
      <c r="I28" s="59"/>
      <c r="J28" s="59"/>
      <c r="K28" s="77"/>
      <c r="L28" s="48">
        <f>M20+M24</f>
        <v>0</v>
      </c>
      <c r="M28" s="49"/>
    </row>
  </sheetData>
  <sheetProtection selectLockedCells="1"/>
  <mergeCells count="31">
    <mergeCell ref="B25:M25"/>
    <mergeCell ref="B26:M26"/>
    <mergeCell ref="B27:F28"/>
    <mergeCell ref="G27:K27"/>
    <mergeCell ref="L27:M27"/>
    <mergeCell ref="G28:K28"/>
    <mergeCell ref="L28:M28"/>
    <mergeCell ref="B24:F24"/>
    <mergeCell ref="G24:I24"/>
    <mergeCell ref="J24:K24"/>
    <mergeCell ref="J3:J4"/>
    <mergeCell ref="K3:K4"/>
    <mergeCell ref="B21:M21"/>
    <mergeCell ref="B22:M22"/>
    <mergeCell ref="B23:F23"/>
    <mergeCell ref="G23:I23"/>
    <mergeCell ref="J23:K23"/>
    <mergeCell ref="L3:L4"/>
    <mergeCell ref="M3:M4"/>
    <mergeCell ref="B6:B19"/>
    <mergeCell ref="B20:F20"/>
    <mergeCell ref="B1:M1"/>
    <mergeCell ref="B2:M2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4" right="0.511811024" top="0.78740157499999996" bottom="0.78740157499999996" header="0.31496062000000002" footer="0.31496062000000002"/>
  <pageSetup paperSize="9" scale="64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2A45B-60F7-46D2-802D-51999FC6FFFE}">
  <sheetPr>
    <pageSetUpPr fitToPage="1"/>
  </sheetPr>
  <dimension ref="B1:M22"/>
  <sheetViews>
    <sheetView workbookViewId="0">
      <selection activeCell="E29" sqref="E29"/>
    </sheetView>
  </sheetViews>
  <sheetFormatPr defaultRowHeight="15" x14ac:dyDescent="0.25"/>
  <cols>
    <col min="2" max="2" width="17.140625" customWidth="1"/>
    <col min="3" max="3" width="17.7109375" customWidth="1"/>
    <col min="4" max="4" width="9.7109375" customWidth="1"/>
    <col min="5" max="5" width="9.5703125" customWidth="1"/>
    <col min="6" max="6" width="12.5703125" customWidth="1"/>
    <col min="7" max="7" width="11.85546875" customWidth="1"/>
    <col min="8" max="8" width="20.85546875" customWidth="1"/>
    <col min="9" max="9" width="19.28515625" customWidth="1"/>
    <col min="10" max="10" width="11.42578125" customWidth="1"/>
    <col min="11" max="11" width="23" customWidth="1"/>
    <col min="12" max="12" width="20.28515625" customWidth="1"/>
    <col min="13" max="13" width="22.5703125" customWidth="1"/>
  </cols>
  <sheetData>
    <row r="1" spans="2:13" ht="15.75" thickBot="1" x14ac:dyDescent="0.3"/>
    <row r="2" spans="2:13" x14ac:dyDescent="0.25">
      <c r="B2" s="65" t="s">
        <v>69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2:13" ht="15.75" thickBot="1" x14ac:dyDescent="0.3">
      <c r="B3" s="78" t="s">
        <v>30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80"/>
    </row>
    <row r="4" spans="2:13" x14ac:dyDescent="0.25">
      <c r="B4" s="81" t="s">
        <v>0</v>
      </c>
      <c r="C4" s="83" t="s">
        <v>1</v>
      </c>
      <c r="D4" s="83" t="s">
        <v>2</v>
      </c>
      <c r="E4" s="83" t="s">
        <v>3</v>
      </c>
      <c r="F4" s="83" t="s">
        <v>4</v>
      </c>
      <c r="G4" s="83" t="s">
        <v>61</v>
      </c>
      <c r="H4" s="87" t="s">
        <v>36</v>
      </c>
      <c r="I4" s="89" t="s">
        <v>31</v>
      </c>
      <c r="J4" s="89" t="s">
        <v>32</v>
      </c>
      <c r="K4" s="89" t="s">
        <v>33</v>
      </c>
      <c r="L4" s="89" t="s">
        <v>34</v>
      </c>
      <c r="M4" s="91" t="s">
        <v>35</v>
      </c>
    </row>
    <row r="5" spans="2:13" ht="29.25" customHeight="1" thickBot="1" x14ac:dyDescent="0.3">
      <c r="B5" s="82"/>
      <c r="C5" s="84"/>
      <c r="D5" s="84"/>
      <c r="E5" s="84"/>
      <c r="F5" s="84"/>
      <c r="G5" s="84"/>
      <c r="H5" s="88"/>
      <c r="I5" s="90"/>
      <c r="J5" s="90"/>
      <c r="K5" s="90"/>
      <c r="L5" s="90"/>
      <c r="M5" s="92"/>
    </row>
    <row r="6" spans="2:13" x14ac:dyDescent="0.25">
      <c r="B6" s="32" t="s">
        <v>9</v>
      </c>
      <c r="C6" s="19" t="s">
        <v>52</v>
      </c>
      <c r="D6" s="28" t="s">
        <v>6</v>
      </c>
      <c r="E6" s="12" t="s">
        <v>6</v>
      </c>
      <c r="F6" s="27"/>
      <c r="G6" s="21">
        <v>3</v>
      </c>
      <c r="H6" s="35">
        <v>3000000</v>
      </c>
      <c r="I6" s="33">
        <f>F6*G6</f>
        <v>0</v>
      </c>
      <c r="J6" s="7"/>
      <c r="K6" s="33">
        <f>H6*J6</f>
        <v>0</v>
      </c>
      <c r="L6" s="34">
        <f>I6+K6</f>
        <v>0</v>
      </c>
      <c r="M6" s="39">
        <f>L6*12</f>
        <v>0</v>
      </c>
    </row>
    <row r="7" spans="2:13" x14ac:dyDescent="0.25">
      <c r="B7" s="43" t="s">
        <v>8</v>
      </c>
      <c r="C7" s="20" t="s">
        <v>53</v>
      </c>
      <c r="D7" s="29">
        <v>173</v>
      </c>
      <c r="E7" s="16"/>
      <c r="F7" s="35">
        <f>D7*E7</f>
        <v>0</v>
      </c>
      <c r="G7" s="21">
        <v>1</v>
      </c>
      <c r="H7" s="35">
        <v>800000</v>
      </c>
      <c r="I7" s="33">
        <f t="shared" ref="I7:I13" si="0">F7*G7</f>
        <v>0</v>
      </c>
      <c r="J7" s="6">
        <f>J6</f>
        <v>0</v>
      </c>
      <c r="K7" s="33">
        <f t="shared" ref="K7:K13" si="1">H7*J7</f>
        <v>0</v>
      </c>
      <c r="L7" s="34">
        <f t="shared" ref="L7:L13" si="2">I7+K7</f>
        <v>0</v>
      </c>
      <c r="M7" s="39">
        <f t="shared" ref="M7:M13" si="3">L7*12</f>
        <v>0</v>
      </c>
    </row>
    <row r="8" spans="2:13" x14ac:dyDescent="0.25">
      <c r="B8" s="44"/>
      <c r="C8" s="20" t="s">
        <v>54</v>
      </c>
      <c r="D8" s="29">
        <v>380</v>
      </c>
      <c r="E8" s="16">
        <f>E7</f>
        <v>0</v>
      </c>
      <c r="F8" s="35">
        <f t="shared" ref="F8:F13" si="4">D8*E8</f>
        <v>0</v>
      </c>
      <c r="G8" s="21">
        <v>1</v>
      </c>
      <c r="H8" s="35">
        <v>800000</v>
      </c>
      <c r="I8" s="33">
        <f t="shared" si="0"/>
        <v>0</v>
      </c>
      <c r="J8" s="6">
        <f>J6</f>
        <v>0</v>
      </c>
      <c r="K8" s="33">
        <f t="shared" si="1"/>
        <v>0</v>
      </c>
      <c r="L8" s="34">
        <f t="shared" si="2"/>
        <v>0</v>
      </c>
      <c r="M8" s="39">
        <f t="shared" si="3"/>
        <v>0</v>
      </c>
    </row>
    <row r="9" spans="2:13" x14ac:dyDescent="0.25">
      <c r="B9" s="44"/>
      <c r="C9" s="20" t="s">
        <v>55</v>
      </c>
      <c r="D9" s="29">
        <v>54</v>
      </c>
      <c r="E9" s="16">
        <f>E7</f>
        <v>0</v>
      </c>
      <c r="F9" s="35">
        <f t="shared" si="4"/>
        <v>0</v>
      </c>
      <c r="G9" s="21">
        <v>1</v>
      </c>
      <c r="H9" s="35">
        <v>800000</v>
      </c>
      <c r="I9" s="33">
        <f t="shared" si="0"/>
        <v>0</v>
      </c>
      <c r="J9" s="6">
        <f>J6</f>
        <v>0</v>
      </c>
      <c r="K9" s="33">
        <f t="shared" si="1"/>
        <v>0</v>
      </c>
      <c r="L9" s="34">
        <f t="shared" si="2"/>
        <v>0</v>
      </c>
      <c r="M9" s="39">
        <f t="shared" si="3"/>
        <v>0</v>
      </c>
    </row>
    <row r="10" spans="2:13" x14ac:dyDescent="0.25">
      <c r="B10" s="44"/>
      <c r="C10" s="20" t="s">
        <v>60</v>
      </c>
      <c r="D10" s="29">
        <v>354</v>
      </c>
      <c r="E10" s="16">
        <f>E7</f>
        <v>0</v>
      </c>
      <c r="F10" s="35">
        <f t="shared" si="4"/>
        <v>0</v>
      </c>
      <c r="G10" s="21">
        <v>1</v>
      </c>
      <c r="H10" s="35">
        <v>2000000</v>
      </c>
      <c r="I10" s="33">
        <f t="shared" si="0"/>
        <v>0</v>
      </c>
      <c r="J10" s="6">
        <f>J6</f>
        <v>0</v>
      </c>
      <c r="K10" s="33">
        <f t="shared" si="1"/>
        <v>0</v>
      </c>
      <c r="L10" s="34">
        <f t="shared" si="2"/>
        <v>0</v>
      </c>
      <c r="M10" s="39">
        <f t="shared" si="3"/>
        <v>0</v>
      </c>
    </row>
    <row r="11" spans="2:13" x14ac:dyDescent="0.25">
      <c r="B11" s="44"/>
      <c r="C11" s="20" t="s">
        <v>56</v>
      </c>
      <c r="D11" s="29">
        <v>416</v>
      </c>
      <c r="E11" s="16">
        <f>E7</f>
        <v>0</v>
      </c>
      <c r="F11" s="35">
        <f t="shared" si="4"/>
        <v>0</v>
      </c>
      <c r="G11" s="21">
        <v>1</v>
      </c>
      <c r="H11" s="35">
        <v>1600000</v>
      </c>
      <c r="I11" s="33">
        <f t="shared" si="0"/>
        <v>0</v>
      </c>
      <c r="J11" s="6">
        <f>J6</f>
        <v>0</v>
      </c>
      <c r="K11" s="33">
        <f t="shared" si="1"/>
        <v>0</v>
      </c>
      <c r="L11" s="34">
        <f t="shared" si="2"/>
        <v>0</v>
      </c>
      <c r="M11" s="39">
        <f t="shared" si="3"/>
        <v>0</v>
      </c>
    </row>
    <row r="12" spans="2:13" x14ac:dyDescent="0.25">
      <c r="B12" s="44"/>
      <c r="C12" s="20" t="s">
        <v>57</v>
      </c>
      <c r="D12" s="30">
        <v>144</v>
      </c>
      <c r="E12" s="16">
        <f>E7</f>
        <v>0</v>
      </c>
      <c r="F12" s="35">
        <f t="shared" si="4"/>
        <v>0</v>
      </c>
      <c r="G12" s="21">
        <v>1</v>
      </c>
      <c r="H12" s="35">
        <v>600000</v>
      </c>
      <c r="I12" s="33">
        <f t="shared" si="0"/>
        <v>0</v>
      </c>
      <c r="J12" s="6">
        <f>J6</f>
        <v>0</v>
      </c>
      <c r="K12" s="33">
        <f t="shared" si="1"/>
        <v>0</v>
      </c>
      <c r="L12" s="34">
        <f t="shared" si="2"/>
        <v>0</v>
      </c>
      <c r="M12" s="39">
        <f t="shared" si="3"/>
        <v>0</v>
      </c>
    </row>
    <row r="13" spans="2:13" x14ac:dyDescent="0.25">
      <c r="B13" s="44"/>
      <c r="C13" s="20" t="s">
        <v>58</v>
      </c>
      <c r="D13" s="30">
        <v>356</v>
      </c>
      <c r="E13" s="16">
        <f>E7</f>
        <v>0</v>
      </c>
      <c r="F13" s="35">
        <f t="shared" si="4"/>
        <v>0</v>
      </c>
      <c r="G13" s="21">
        <v>1</v>
      </c>
      <c r="H13" s="35">
        <v>900000</v>
      </c>
      <c r="I13" s="33">
        <f t="shared" si="0"/>
        <v>0</v>
      </c>
      <c r="J13" s="6">
        <f>J6</f>
        <v>0</v>
      </c>
      <c r="K13" s="33">
        <f t="shared" si="1"/>
        <v>0</v>
      </c>
      <c r="L13" s="34">
        <f t="shared" si="2"/>
        <v>0</v>
      </c>
      <c r="M13" s="39">
        <f t="shared" si="3"/>
        <v>0</v>
      </c>
    </row>
    <row r="14" spans="2:13" ht="15.75" thickBot="1" x14ac:dyDescent="0.3">
      <c r="B14" s="101" t="s">
        <v>77</v>
      </c>
      <c r="C14" s="102"/>
      <c r="D14" s="102"/>
      <c r="E14" s="102"/>
      <c r="F14" s="102"/>
      <c r="G14" s="8">
        <f>SUM(G6:G13)</f>
        <v>10</v>
      </c>
      <c r="H14" s="36">
        <f>SUM(H6:H13)</f>
        <v>10500000</v>
      </c>
      <c r="I14" s="36">
        <f>SUM(I6:I13)</f>
        <v>0</v>
      </c>
      <c r="J14" s="9"/>
      <c r="K14" s="36">
        <f>SUM(K6:K13)</f>
        <v>0</v>
      </c>
      <c r="L14" s="36">
        <f>SUM(L6:L13)</f>
        <v>0</v>
      </c>
      <c r="M14" s="36">
        <f>SUM(M6:M13)</f>
        <v>0</v>
      </c>
    </row>
    <row r="15" spans="2:13" x14ac:dyDescent="0.25"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</row>
    <row r="16" spans="2:13" x14ac:dyDescent="0.25">
      <c r="B16" s="78" t="s">
        <v>70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80"/>
    </row>
    <row r="17" spans="2:13" ht="24.75" customHeight="1" x14ac:dyDescent="0.25">
      <c r="B17" s="54" t="s">
        <v>18</v>
      </c>
      <c r="C17" s="55"/>
      <c r="D17" s="55"/>
      <c r="E17" s="55"/>
      <c r="F17" s="55"/>
      <c r="G17" s="56" t="s">
        <v>24</v>
      </c>
      <c r="H17" s="55"/>
      <c r="I17" s="57"/>
      <c r="J17" s="56" t="s">
        <v>25</v>
      </c>
      <c r="K17" s="57"/>
      <c r="L17" s="1" t="s">
        <v>26</v>
      </c>
      <c r="M17" s="3" t="s">
        <v>27</v>
      </c>
    </row>
    <row r="18" spans="2:13" ht="15.75" thickBot="1" x14ac:dyDescent="0.3">
      <c r="B18" s="99">
        <v>2000000</v>
      </c>
      <c r="C18" s="100"/>
      <c r="D18" s="100"/>
      <c r="E18" s="100"/>
      <c r="F18" s="100"/>
      <c r="G18" s="60">
        <v>6000000</v>
      </c>
      <c r="H18" s="61"/>
      <c r="I18" s="62"/>
      <c r="J18" s="112"/>
      <c r="K18" s="113"/>
      <c r="L18" s="4">
        <f>G18*J18</f>
        <v>0</v>
      </c>
      <c r="M18" s="5">
        <f>L18*12</f>
        <v>0</v>
      </c>
    </row>
    <row r="19" spans="2:13" ht="15.75" thickBot="1" x14ac:dyDescent="0.3"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</row>
    <row r="20" spans="2:13" x14ac:dyDescent="0.25">
      <c r="B20" s="78" t="s">
        <v>71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80"/>
    </row>
    <row r="21" spans="2:13" x14ac:dyDescent="0.25">
      <c r="B21" s="70" t="s">
        <v>28</v>
      </c>
      <c r="C21" s="71"/>
      <c r="D21" s="71"/>
      <c r="E21" s="71"/>
      <c r="F21" s="72"/>
      <c r="G21" s="56" t="s">
        <v>29</v>
      </c>
      <c r="H21" s="55"/>
      <c r="I21" s="55"/>
      <c r="J21" s="55"/>
      <c r="K21" s="57"/>
      <c r="L21" s="68" t="s">
        <v>7</v>
      </c>
      <c r="M21" s="69"/>
    </row>
    <row r="22" spans="2:13" ht="15.75" thickBot="1" x14ac:dyDescent="0.3">
      <c r="B22" s="73"/>
      <c r="C22" s="74"/>
      <c r="D22" s="74"/>
      <c r="E22" s="74"/>
      <c r="F22" s="75"/>
      <c r="G22" s="76">
        <f>L14+L18</f>
        <v>0</v>
      </c>
      <c r="H22" s="59"/>
      <c r="I22" s="59"/>
      <c r="J22" s="59"/>
      <c r="K22" s="77"/>
      <c r="L22" s="48">
        <f>M14+M18</f>
        <v>0</v>
      </c>
      <c r="M22" s="49"/>
    </row>
  </sheetData>
  <mergeCells count="31">
    <mergeCell ref="B18:F18"/>
    <mergeCell ref="G18:I18"/>
    <mergeCell ref="J18:K18"/>
    <mergeCell ref="B19:M19"/>
    <mergeCell ref="B20:M20"/>
    <mergeCell ref="B21:F22"/>
    <mergeCell ref="G21:K21"/>
    <mergeCell ref="L21:M21"/>
    <mergeCell ref="G22:K22"/>
    <mergeCell ref="L22:M22"/>
    <mergeCell ref="B7:B13"/>
    <mergeCell ref="B14:F14"/>
    <mergeCell ref="B15:M15"/>
    <mergeCell ref="B16:M16"/>
    <mergeCell ref="B17:F17"/>
    <mergeCell ref="G17:I17"/>
    <mergeCell ref="J17:K17"/>
    <mergeCell ref="B2:M2"/>
    <mergeCell ref="B3:M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511811024" right="0.511811024" top="0.78740157499999996" bottom="0.78740157499999996" header="0.31496062000000002" footer="0.31496062000000002"/>
  <pageSetup paperSize="9" scale="66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ALTAMIRA - ITEM 1</vt:lpstr>
      <vt:lpstr>ITAITUBA-ITEM 2</vt:lpstr>
      <vt:lpstr>REDENÇÃO - ITEM 3</vt:lpstr>
      <vt:lpstr>TUCURUI- ITEM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Keila Suely Quaresma França</dc:creator>
  <cp:lastModifiedBy>Taynara </cp:lastModifiedBy>
  <cp:lastPrinted>2024-10-29T18:41:10Z</cp:lastPrinted>
  <dcterms:created xsi:type="dcterms:W3CDTF">2024-09-20T19:18:23Z</dcterms:created>
  <dcterms:modified xsi:type="dcterms:W3CDTF">2026-01-19T13:18:14Z</dcterms:modified>
</cp:coreProperties>
</file>