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moura\Desktop\"/>
    </mc:Choice>
  </mc:AlternateContent>
  <xr:revisionPtr revIDLastSave="0" documentId="8_{4F52266A-9E32-4CFE-AC9E-55BEB0976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ENDO I" sheetId="1" r:id="rId1"/>
  </sheets>
  <definedNames>
    <definedName name="_xlnm.Print_Area" localSheetId="0">'ADENDO I'!$B$2:$N$29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H29" i="1"/>
  <c r="N25" i="1"/>
  <c r="M25" i="1"/>
  <c r="N21" i="1"/>
  <c r="M21" i="1"/>
  <c r="M6" i="1"/>
  <c r="L6" i="1"/>
  <c r="J21" i="1"/>
  <c r="J6" i="1"/>
  <c r="I21" i="1"/>
  <c r="H21" i="1"/>
  <c r="G6" i="1" l="1"/>
  <c r="L8" i="1"/>
  <c r="L7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G20" i="1" l="1"/>
  <c r="J20" i="1" s="1"/>
  <c r="L19" i="1"/>
  <c r="G19" i="1"/>
  <c r="J19" i="1" s="1"/>
  <c r="L18" i="1"/>
  <c r="G18" i="1"/>
  <c r="J18" i="1" s="1"/>
  <c r="L17" i="1"/>
  <c r="G17" i="1"/>
  <c r="J17" i="1" s="1"/>
  <c r="G16" i="1"/>
  <c r="J16" i="1" s="1"/>
  <c r="G15" i="1"/>
  <c r="J15" i="1" s="1"/>
  <c r="L14" i="1"/>
  <c r="G14" i="1"/>
  <c r="J14" i="1" s="1"/>
  <c r="L13" i="1"/>
  <c r="G13" i="1"/>
  <c r="J13" i="1" s="1"/>
  <c r="L12" i="1"/>
  <c r="G12" i="1"/>
  <c r="J12" i="1" s="1"/>
  <c r="L11" i="1"/>
  <c r="G11" i="1"/>
  <c r="J11" i="1" s="1"/>
  <c r="L10" i="1"/>
  <c r="G10" i="1"/>
  <c r="J10" i="1" s="1"/>
  <c r="L9" i="1"/>
  <c r="G9" i="1"/>
  <c r="J9" i="1" s="1"/>
  <c r="G8" i="1"/>
  <c r="J8" i="1" s="1"/>
  <c r="G7" i="1"/>
  <c r="J7" i="1" s="1"/>
  <c r="M12" i="1" l="1"/>
  <c r="N12" i="1" s="1"/>
  <c r="L15" i="1"/>
  <c r="M15" i="1" s="1"/>
  <c r="N15" i="1" s="1"/>
  <c r="M9" i="1"/>
  <c r="N9" i="1" s="1"/>
  <c r="L16" i="1"/>
  <c r="M16" i="1" s="1"/>
  <c r="N16" i="1" s="1"/>
  <c r="M19" i="1"/>
  <c r="N19" i="1" s="1"/>
  <c r="L20" i="1"/>
  <c r="M20" i="1" s="1"/>
  <c r="N20" i="1" s="1"/>
  <c r="M14" i="1"/>
  <c r="N14" i="1" s="1"/>
  <c r="M18" i="1"/>
  <c r="N18" i="1" s="1"/>
  <c r="M13" i="1"/>
  <c r="N13" i="1" s="1"/>
  <c r="M11" i="1"/>
  <c r="N11" i="1" s="1"/>
  <c r="M8" i="1"/>
  <c r="N8" i="1" s="1"/>
  <c r="N6" i="1"/>
  <c r="M10" i="1"/>
  <c r="N10" i="1" s="1"/>
  <c r="M17" i="1"/>
  <c r="N17" i="1" s="1"/>
  <c r="L21" i="1" l="1"/>
  <c r="M7" i="1"/>
  <c r="N7" i="1" l="1"/>
</calcChain>
</file>

<file path=xl/sharedStrings.xml><?xml version="1.0" encoding="utf-8"?>
<sst xmlns="http://schemas.openxmlformats.org/spreadsheetml/2006/main" count="42" uniqueCount="42">
  <si>
    <t>ESTIMATIVAS DE VALORES PARA TRANSPORTE E AD VALOREM</t>
  </si>
  <si>
    <t>CENTRO DE DISTRIBUIÇÃO (CD)</t>
  </si>
  <si>
    <t>MODALIDADE DE TRANSPORTE (MT)</t>
  </si>
  <si>
    <t>UNIDADE (U)</t>
  </si>
  <si>
    <t>TARIFA</t>
  </si>
  <si>
    <t>TARIFA VIAGEM</t>
  </si>
  <si>
    <t>QUANTIDADE DE VIAGENS/ ESTIMATIVA MENSAL</t>
  </si>
  <si>
    <t xml:space="preserve"> VALOR  TRANSPORTADO  MENSAL  (VTM)</t>
  </si>
  <si>
    <t>CUSTO DO TRANSPORTE MENSAL (CTM)</t>
  </si>
  <si>
    <t>AD VALOREM (AD)</t>
  </si>
  <si>
    <t>CUSTO AD VALOREM MENSAL (CADM)= (AD x VTM)</t>
  </si>
  <si>
    <t xml:space="preserve">BELÉM        </t>
  </si>
  <si>
    <t>INTERMODAL</t>
  </si>
  <si>
    <t>MUANÁ</t>
  </si>
  <si>
    <t>AFUÁ</t>
  </si>
  <si>
    <t>ANAJÁS</t>
  </si>
  <si>
    <t>PONTA DE PEDRA</t>
  </si>
  <si>
    <t>CURRALINHO</t>
  </si>
  <si>
    <t>LIMOEIRO DO AJURU</t>
  </si>
  <si>
    <t>MELGAÇO</t>
  </si>
  <si>
    <t>SALVATERRA</t>
  </si>
  <si>
    <t>CACHOEIRA DO ARARI</t>
  </si>
  <si>
    <t>PORTEL</t>
  </si>
  <si>
    <t>SÃO SEBASTIÃO DE BOA VISTA</t>
  </si>
  <si>
    <t>BAGRE</t>
  </si>
  <si>
    <t>CHAVES</t>
  </si>
  <si>
    <t>SANTA CRUZ DO ARARI</t>
  </si>
  <si>
    <t>OEIRAS DO PARÁ</t>
  </si>
  <si>
    <t>CUSTO TRANSPORTE - BELEM INTERMODAL</t>
  </si>
  <si>
    <t>VALOR MÁXIMO A SER SEGURADO</t>
  </si>
  <si>
    <t>BASE DE CÁLCULO MENSAL</t>
  </si>
  <si>
    <t>TAXA APLICADA (TA)</t>
  </si>
  <si>
    <t>CUSTO CUSTÓDIA / ESTIMADO MENSAL</t>
  </si>
  <si>
    <t>CUSTO CUSTÓDIA/ ESTIMADO ANUAL</t>
  </si>
  <si>
    <t>CUSTO GLOBAL MENSAL</t>
  </si>
  <si>
    <t xml:space="preserve">CUSTO GLOBAL ANUAL </t>
  </si>
  <si>
    <t xml:space="preserve"> BELÉM INTERMODAL</t>
  </si>
  <si>
    <t>ESTIMATIVAS DE VALORES PARA CUSTÓDIA -BELÉM INTERMODAL</t>
  </si>
  <si>
    <t>ESTIMATIVAS DE VALORES PARA CUSTÓDIA-BELÉM INTERMODAL</t>
  </si>
  <si>
    <t>VALOR GLOBAL</t>
  </si>
  <si>
    <t>CUSTO MENSAL ESTIMADO (CM)= (CTM) + (CADM)</t>
  </si>
  <si>
    <t>CUSTO ANUAL TRANSPORTE  ESTIMADO (CA)= (CM)*12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</si>
</sst>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&quot;R$ &quot;#,##0.00_);[Red]\(&quot;R$ &quot;#,##0.00\)"/>
    <numFmt numFmtId="166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mbria"/>
      <family val="1"/>
    </font>
    <font>
      <u/>
      <sz val="11"/>
      <color theme="10"/>
      <name val="Calibri"/>
      <family val="2"/>
      <scheme val="minor"/>
    </font>
    <font>
      <b/>
      <sz val="8"/>
      <name val="Cambria"/>
      <family val="1"/>
    </font>
    <font>
      <sz val="8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2" xfId="0" applyBorder="1"/>
    <xf numFmtId="164" fontId="5" fillId="2" borderId="16" xfId="1" applyNumberFormat="1" applyFont="1" applyFill="1" applyBorder="1" applyAlignment="1" applyProtection="1">
      <alignment horizontal="left"/>
      <protection locked="0"/>
    </xf>
    <xf numFmtId="10" fontId="4" fillId="2" borderId="16" xfId="1" applyNumberFormat="1" applyFont="1" applyFill="1" applyBorder="1" applyAlignment="1" applyProtection="1">
      <alignment horizontal="center" vertical="center"/>
      <protection locked="0"/>
    </xf>
    <xf numFmtId="2" fontId="4" fillId="2" borderId="0" xfId="3" applyNumberFormat="1" applyFont="1" applyFill="1" applyBorder="1" applyAlignment="1">
      <alignment horizontal="center" vertical="center" wrapText="1"/>
    </xf>
    <xf numFmtId="1" fontId="4" fillId="2" borderId="0" xfId="3" applyNumberFormat="1" applyFont="1" applyFill="1" applyBorder="1" applyAlignment="1">
      <alignment horizontal="center" vertical="center" wrapText="1"/>
    </xf>
    <xf numFmtId="164" fontId="4" fillId="2" borderId="0" xfId="3" applyNumberFormat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left"/>
    </xf>
    <xf numFmtId="164" fontId="5" fillId="4" borderId="16" xfId="1" applyNumberFormat="1" applyFont="1" applyFill="1" applyBorder="1" applyAlignment="1">
      <alignment horizontal="left" vertical="center"/>
    </xf>
    <xf numFmtId="0" fontId="5" fillId="4" borderId="16" xfId="1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left"/>
    </xf>
    <xf numFmtId="164" fontId="5" fillId="4" borderId="21" xfId="0" applyNumberFormat="1" applyFont="1" applyFill="1" applyBorder="1" applyAlignment="1">
      <alignment horizontal="left"/>
    </xf>
    <xf numFmtId="164" fontId="5" fillId="4" borderId="25" xfId="0" applyNumberFormat="1" applyFont="1" applyFill="1" applyBorder="1" applyAlignment="1">
      <alignment horizontal="left"/>
    </xf>
    <xf numFmtId="164" fontId="5" fillId="4" borderId="21" xfId="0" applyNumberFormat="1" applyFont="1" applyFill="1" applyBorder="1" applyAlignment="1">
      <alignment horizontal="left" vertical="center"/>
    </xf>
    <xf numFmtId="1" fontId="4" fillId="4" borderId="11" xfId="3" applyNumberFormat="1" applyFont="1" applyFill="1" applyBorder="1" applyAlignment="1">
      <alignment horizontal="center" vertical="center" wrapText="1"/>
    </xf>
    <xf numFmtId="164" fontId="4" fillId="4" borderId="11" xfId="3" applyNumberFormat="1" applyFont="1" applyFill="1" applyBorder="1" applyAlignment="1">
      <alignment horizontal="left" vertical="center" wrapText="1"/>
    </xf>
    <xf numFmtId="2" fontId="4" fillId="4" borderId="11" xfId="3" applyNumberFormat="1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left"/>
    </xf>
    <xf numFmtId="164" fontId="4" fillId="4" borderId="14" xfId="1" applyNumberFormat="1" applyFont="1" applyFill="1" applyBorder="1" applyAlignment="1">
      <alignment horizontal="left"/>
    </xf>
    <xf numFmtId="10" fontId="4" fillId="4" borderId="16" xfId="1" applyNumberFormat="1" applyFont="1" applyFill="1" applyBorder="1" applyAlignment="1">
      <alignment horizontal="center" vertical="center"/>
    </xf>
    <xf numFmtId="164" fontId="5" fillId="4" borderId="16" xfId="1" applyNumberFormat="1" applyFont="1" applyFill="1" applyBorder="1" applyAlignment="1">
      <alignment horizontal="left"/>
    </xf>
    <xf numFmtId="164" fontId="5" fillId="4" borderId="24" xfId="1" applyNumberFormat="1" applyFont="1" applyFill="1" applyBorder="1" applyAlignment="1">
      <alignment horizontal="left"/>
    </xf>
    <xf numFmtId="164" fontId="5" fillId="4" borderId="26" xfId="1" applyNumberFormat="1" applyFont="1" applyFill="1" applyBorder="1" applyAlignment="1">
      <alignment horizontal="left"/>
    </xf>
    <xf numFmtId="164" fontId="5" fillId="4" borderId="24" xfId="1" applyNumberFormat="1" applyFont="1" applyFill="1" applyBorder="1" applyAlignment="1">
      <alignment horizontal="left" vertical="center"/>
    </xf>
    <xf numFmtId="164" fontId="5" fillId="4" borderId="19" xfId="1" applyNumberFormat="1" applyFont="1" applyFill="1" applyBorder="1" applyAlignment="1">
      <alignment horizontal="left"/>
    </xf>
    <xf numFmtId="0" fontId="4" fillId="4" borderId="21" xfId="3" applyFont="1" applyFill="1" applyBorder="1" applyAlignment="1">
      <alignment horizontal="center" vertical="center" wrapText="1"/>
    </xf>
    <xf numFmtId="164" fontId="4" fillId="4" borderId="21" xfId="1" applyNumberFormat="1" applyFont="1" applyFill="1" applyBorder="1" applyAlignment="1">
      <alignment horizontal="center"/>
    </xf>
    <xf numFmtId="4" fontId="0" fillId="0" borderId="0" xfId="0" applyNumberFormat="1"/>
    <xf numFmtId="165" fontId="4" fillId="2" borderId="27" xfId="3" applyNumberFormat="1" applyFont="1" applyFill="1" applyBorder="1" applyAlignment="1">
      <alignment horizontal="center" vertical="center" wrapText="1"/>
    </xf>
    <xf numFmtId="165" fontId="4" fillId="2" borderId="28" xfId="3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 wrapText="1"/>
    </xf>
    <xf numFmtId="44" fontId="4" fillId="4" borderId="21" xfId="1" applyFont="1" applyFill="1" applyBorder="1" applyAlignment="1">
      <alignment horizontal="center" vertical="center" wrapText="1"/>
    </xf>
    <xf numFmtId="164" fontId="4" fillId="4" borderId="21" xfId="1" applyNumberFormat="1" applyFont="1" applyFill="1" applyBorder="1" applyAlignment="1">
      <alignment horizontal="center"/>
    </xf>
    <xf numFmtId="164" fontId="4" fillId="4" borderId="22" xfId="3" applyNumberFormat="1" applyFont="1" applyFill="1" applyBorder="1" applyAlignment="1">
      <alignment horizontal="center" vertical="center" wrapText="1"/>
    </xf>
    <xf numFmtId="164" fontId="4" fillId="4" borderId="29" xfId="3" applyNumberFormat="1" applyFont="1" applyFill="1" applyBorder="1" applyAlignment="1">
      <alignment horizontal="center" vertical="center" wrapText="1"/>
    </xf>
    <xf numFmtId="164" fontId="4" fillId="4" borderId="23" xfId="3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165" fontId="4" fillId="4" borderId="21" xfId="3" applyNumberFormat="1" applyFont="1" applyFill="1" applyBorder="1" applyAlignment="1">
      <alignment horizontal="center" vertical="center" wrapText="1"/>
    </xf>
    <xf numFmtId="166" fontId="4" fillId="2" borderId="21" xfId="2" applyNumberFormat="1" applyFont="1" applyFill="1" applyBorder="1" applyAlignment="1">
      <alignment horizontal="center"/>
    </xf>
    <xf numFmtId="0" fontId="4" fillId="4" borderId="22" xfId="3" applyFont="1" applyFill="1" applyBorder="1" applyAlignment="1">
      <alignment horizontal="center" vertical="center" wrapText="1"/>
    </xf>
    <xf numFmtId="0" fontId="4" fillId="4" borderId="23" xfId="3" applyFont="1" applyFill="1" applyBorder="1" applyAlignment="1">
      <alignment horizontal="center" vertical="center" wrapText="1"/>
    </xf>
    <xf numFmtId="0" fontId="4" fillId="4" borderId="29" xfId="3" applyFont="1" applyFill="1" applyBorder="1" applyAlignment="1">
      <alignment horizontal="center" vertical="center" wrapText="1"/>
    </xf>
    <xf numFmtId="164" fontId="4" fillId="4" borderId="22" xfId="3" applyNumberFormat="1" applyFont="1" applyFill="1" applyBorder="1" applyAlignment="1">
      <alignment horizontal="center" vertical="center"/>
    </xf>
    <xf numFmtId="164" fontId="4" fillId="4" borderId="29" xfId="3" applyNumberFormat="1" applyFont="1" applyFill="1" applyBorder="1" applyAlignment="1">
      <alignment horizontal="center" vertical="center"/>
    </xf>
    <xf numFmtId="164" fontId="4" fillId="4" borderId="23" xfId="3" applyNumberFormat="1" applyFont="1" applyFill="1" applyBorder="1" applyAlignment="1">
      <alignment horizontal="center" vertical="center"/>
    </xf>
    <xf numFmtId="2" fontId="4" fillId="4" borderId="10" xfId="3" applyNumberFormat="1" applyFont="1" applyFill="1" applyBorder="1" applyAlignment="1">
      <alignment horizontal="center" vertical="center" wrapText="1"/>
    </xf>
    <xf numFmtId="2" fontId="4" fillId="4" borderId="11" xfId="3" applyNumberFormat="1" applyFont="1" applyFill="1" applyBorder="1" applyAlignment="1">
      <alignment horizontal="center" vertical="center" wrapText="1"/>
    </xf>
    <xf numFmtId="0" fontId="5" fillId="4" borderId="22" xfId="3" applyFont="1" applyFill="1" applyBorder="1" applyAlignment="1">
      <alignment horizontal="left" vertical="center" wrapText="1"/>
    </xf>
    <xf numFmtId="0" fontId="5" fillId="4" borderId="23" xfId="3" applyFont="1" applyFill="1" applyBorder="1" applyAlignment="1">
      <alignment horizontal="left" vertical="center" wrapText="1"/>
    </xf>
    <xf numFmtId="0" fontId="5" fillId="4" borderId="22" xfId="3" applyFont="1" applyFill="1" applyBorder="1" applyAlignment="1">
      <alignment horizontal="left" wrapText="1"/>
    </xf>
    <xf numFmtId="0" fontId="5" fillId="4" borderId="23" xfId="3" applyFont="1" applyFill="1" applyBorder="1" applyAlignment="1">
      <alignment horizontal="left" wrapText="1"/>
    </xf>
    <xf numFmtId="0" fontId="5" fillId="4" borderId="21" xfId="3" applyFont="1" applyFill="1" applyBorder="1" applyAlignment="1">
      <alignment horizontal="left" vertical="center" wrapText="1"/>
    </xf>
    <xf numFmtId="2" fontId="4" fillId="4" borderId="15" xfId="3" applyNumberFormat="1" applyFont="1" applyFill="1" applyBorder="1" applyAlignment="1">
      <alignment horizontal="center" vertical="center" wrapText="1"/>
    </xf>
    <xf numFmtId="2" fontId="4" fillId="4" borderId="20" xfId="3" applyNumberFormat="1" applyFont="1" applyFill="1" applyBorder="1" applyAlignment="1">
      <alignment horizontal="center" vertical="center" wrapText="1"/>
    </xf>
    <xf numFmtId="2" fontId="4" fillId="4" borderId="16" xfId="3" applyNumberFormat="1" applyFont="1" applyFill="1" applyBorder="1" applyAlignment="1">
      <alignment horizontal="center" vertical="center" wrapText="1"/>
    </xf>
    <xf numFmtId="2" fontId="4" fillId="4" borderId="21" xfId="3" applyNumberFormat="1" applyFont="1" applyFill="1" applyBorder="1" applyAlignment="1">
      <alignment horizontal="center" vertical="center" wrapText="1"/>
    </xf>
    <xf numFmtId="0" fontId="5" fillId="4" borderId="17" xfId="3" applyFont="1" applyFill="1" applyBorder="1" applyAlignment="1">
      <alignment horizontal="left" vertical="center" wrapText="1"/>
    </xf>
    <xf numFmtId="0" fontId="5" fillId="4" borderId="18" xfId="3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4" borderId="5" xfId="3" applyFont="1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4" fillId="4" borderId="11" xfId="3" applyFont="1" applyFill="1" applyBorder="1" applyAlignment="1">
      <alignment horizontal="center" vertical="center" wrapText="1"/>
    </xf>
    <xf numFmtId="0" fontId="4" fillId="4" borderId="7" xfId="3" applyFont="1" applyFill="1" applyBorder="1" applyAlignment="1">
      <alignment horizontal="center" vertical="center" wrapText="1"/>
    </xf>
    <xf numFmtId="0" fontId="4" fillId="4" borderId="8" xfId="3" applyFont="1" applyFill="1" applyBorder="1" applyAlignment="1">
      <alignment horizontal="center" vertical="center" wrapText="1"/>
    </xf>
    <xf numFmtId="0" fontId="4" fillId="4" borderId="12" xfId="3" applyFont="1" applyFill="1" applyBorder="1" applyAlignment="1">
      <alignment horizontal="center" vertical="center" wrapText="1"/>
    </xf>
    <xf numFmtId="0" fontId="4" fillId="4" borderId="13" xfId="3" applyFont="1" applyFill="1" applyBorder="1" applyAlignment="1">
      <alignment horizontal="center" vertical="center" wrapText="1"/>
    </xf>
    <xf numFmtId="44" fontId="4" fillId="4" borderId="6" xfId="1" applyFont="1" applyFill="1" applyBorder="1" applyAlignment="1">
      <alignment horizontal="center" vertical="center" wrapText="1"/>
    </xf>
    <xf numFmtId="44" fontId="4" fillId="4" borderId="11" xfId="1" applyFont="1" applyFill="1" applyBorder="1" applyAlignment="1">
      <alignment horizontal="center" vertical="center" wrapText="1"/>
    </xf>
    <xf numFmtId="0" fontId="4" fillId="4" borderId="6" xfId="1" applyNumberFormat="1" applyFont="1" applyFill="1" applyBorder="1" applyAlignment="1">
      <alignment horizontal="center" vertical="center" wrapText="1"/>
    </xf>
    <xf numFmtId="0" fontId="4" fillId="4" borderId="11" xfId="1" applyNumberFormat="1" applyFont="1" applyFill="1" applyBorder="1" applyAlignment="1">
      <alignment horizontal="center" vertical="center" wrapText="1"/>
    </xf>
    <xf numFmtId="44" fontId="4" fillId="4" borderId="9" xfId="1" applyFont="1" applyFill="1" applyBorder="1" applyAlignment="1">
      <alignment horizontal="center" vertical="center" wrapText="1"/>
    </xf>
    <xf numFmtId="44" fontId="4" fillId="4" borderId="14" xfId="1" applyFont="1" applyFill="1" applyBorder="1" applyAlignment="1">
      <alignment horizontal="center" vertical="center" wrapTex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9"/>
  <sheetViews>
    <sheetView tabSelected="1" workbookViewId="0">
      <selection activeCell="K4" sqref="K4:K5"/>
    </sheetView>
  </sheetViews>
  <sheetFormatPr defaultRowHeight="15" x14ac:dyDescent="0.25"/>
  <cols>
    <col min="3" max="3" width="13" customWidth="1"/>
    <col min="5" max="5" width="12.5703125" customWidth="1"/>
    <col min="6" max="6" width="15.42578125" customWidth="1"/>
    <col min="7" max="7" width="12.7109375" bestFit="1" customWidth="1"/>
    <col min="8" max="8" width="16.28515625" customWidth="1"/>
    <col min="9" max="9" width="18.85546875" customWidth="1"/>
    <col min="10" max="10" width="16.85546875" customWidth="1"/>
    <col min="11" max="11" width="11.7109375" customWidth="1"/>
    <col min="12" max="12" width="15.5703125" customWidth="1"/>
    <col min="13" max="13" width="14.140625" customWidth="1"/>
    <col min="14" max="14" width="20.7109375" customWidth="1"/>
    <col min="17" max="17" width="11.7109375" bestFit="1" customWidth="1"/>
  </cols>
  <sheetData>
    <row r="1" spans="2:17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2:17" x14ac:dyDescent="0.25">
      <c r="B2" s="62" t="s">
        <v>36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</row>
    <row r="3" spans="2:17" ht="15.75" thickBot="1" x14ac:dyDescent="0.3">
      <c r="B3" s="62" t="s">
        <v>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</row>
    <row r="4" spans="2:17" x14ac:dyDescent="0.25">
      <c r="B4" s="65" t="s">
        <v>1</v>
      </c>
      <c r="C4" s="67" t="s">
        <v>2</v>
      </c>
      <c r="D4" s="69" t="s">
        <v>3</v>
      </c>
      <c r="E4" s="70"/>
      <c r="F4" s="73" t="s">
        <v>4</v>
      </c>
      <c r="G4" s="73" t="s">
        <v>5</v>
      </c>
      <c r="H4" s="75" t="s">
        <v>6</v>
      </c>
      <c r="I4" s="73" t="s">
        <v>7</v>
      </c>
      <c r="J4" s="73" t="s">
        <v>8</v>
      </c>
      <c r="K4" s="73" t="s">
        <v>9</v>
      </c>
      <c r="L4" s="73" t="s">
        <v>10</v>
      </c>
      <c r="M4" s="73" t="s">
        <v>40</v>
      </c>
      <c r="N4" s="77" t="s">
        <v>41</v>
      </c>
    </row>
    <row r="5" spans="2:17" ht="18.75" customHeight="1" thickBot="1" x14ac:dyDescent="0.3">
      <c r="B5" s="66"/>
      <c r="C5" s="68"/>
      <c r="D5" s="71"/>
      <c r="E5" s="72"/>
      <c r="F5" s="74"/>
      <c r="G5" s="74"/>
      <c r="H5" s="76"/>
      <c r="I5" s="74"/>
      <c r="J5" s="74"/>
      <c r="K5" s="74"/>
      <c r="L5" s="74"/>
      <c r="M5" s="74"/>
      <c r="N5" s="78"/>
    </row>
    <row r="6" spans="2:17" x14ac:dyDescent="0.25">
      <c r="B6" s="56" t="s">
        <v>11</v>
      </c>
      <c r="C6" s="58" t="s">
        <v>12</v>
      </c>
      <c r="D6" s="60" t="s">
        <v>13</v>
      </c>
      <c r="E6" s="61"/>
      <c r="F6" s="3"/>
      <c r="G6" s="9">
        <f>F6</f>
        <v>0</v>
      </c>
      <c r="H6" s="10">
        <v>3</v>
      </c>
      <c r="I6" s="11">
        <v>2400000</v>
      </c>
      <c r="J6" s="9">
        <f>G6*H6</f>
        <v>0</v>
      </c>
      <c r="K6" s="4"/>
      <c r="L6" s="9">
        <f>IF(F6&gt;0,I6*K6,0)</f>
        <v>0</v>
      </c>
      <c r="M6" s="21">
        <f>J6+L6</f>
        <v>0</v>
      </c>
      <c r="N6" s="25">
        <f>M6*12</f>
        <v>0</v>
      </c>
      <c r="Q6" s="28"/>
    </row>
    <row r="7" spans="2:17" x14ac:dyDescent="0.25">
      <c r="B7" s="57"/>
      <c r="C7" s="59"/>
      <c r="D7" s="51" t="s">
        <v>14</v>
      </c>
      <c r="E7" s="52"/>
      <c r="F7" s="3"/>
      <c r="G7" s="9">
        <f t="shared" ref="G7:G20" si="0">F7</f>
        <v>0</v>
      </c>
      <c r="H7" s="10">
        <v>3</v>
      </c>
      <c r="I7" s="12">
        <v>2400000</v>
      </c>
      <c r="J7" s="9">
        <f>G7*H7</f>
        <v>0</v>
      </c>
      <c r="K7" s="20">
        <f>K6</f>
        <v>0</v>
      </c>
      <c r="L7" s="9">
        <f>IF(F7&gt;0,I7*K7,0)</f>
        <v>0</v>
      </c>
      <c r="M7" s="21">
        <f t="shared" ref="M7:M20" si="1">J7+L7</f>
        <v>0</v>
      </c>
      <c r="N7" s="22">
        <f t="shared" ref="N7:N20" si="2">M7*12</f>
        <v>0</v>
      </c>
      <c r="Q7" s="28"/>
    </row>
    <row r="8" spans="2:17" x14ac:dyDescent="0.25">
      <c r="B8" s="57"/>
      <c r="C8" s="59"/>
      <c r="D8" s="51" t="s">
        <v>15</v>
      </c>
      <c r="E8" s="52"/>
      <c r="F8" s="3"/>
      <c r="G8" s="9">
        <f t="shared" si="0"/>
        <v>0</v>
      </c>
      <c r="H8" s="10">
        <v>3</v>
      </c>
      <c r="I8" s="12">
        <v>2400000</v>
      </c>
      <c r="J8" s="9">
        <f t="shared" ref="J8:J20" si="3">G8*H8</f>
        <v>0</v>
      </c>
      <c r="K8" s="20">
        <f>K6</f>
        <v>0</v>
      </c>
      <c r="L8" s="9">
        <f>IF(F8&gt;0,I8*K8,0)</f>
        <v>0</v>
      </c>
      <c r="M8" s="21">
        <f t="shared" si="1"/>
        <v>0</v>
      </c>
      <c r="N8" s="22">
        <f t="shared" si="2"/>
        <v>0</v>
      </c>
      <c r="Q8" s="28"/>
    </row>
    <row r="9" spans="2:17" x14ac:dyDescent="0.25">
      <c r="B9" s="57"/>
      <c r="C9" s="59"/>
      <c r="D9" s="51" t="s">
        <v>16</v>
      </c>
      <c r="E9" s="52"/>
      <c r="F9" s="3"/>
      <c r="G9" s="9">
        <f t="shared" si="0"/>
        <v>0</v>
      </c>
      <c r="H9" s="10">
        <v>3</v>
      </c>
      <c r="I9" s="12">
        <v>1800000</v>
      </c>
      <c r="J9" s="9">
        <f t="shared" si="3"/>
        <v>0</v>
      </c>
      <c r="K9" s="20">
        <f>K6</f>
        <v>0</v>
      </c>
      <c r="L9" s="9">
        <f t="shared" ref="L9:L20" si="4">IF(F9&gt;0,I9*K9,0)</f>
        <v>0</v>
      </c>
      <c r="M9" s="21">
        <f t="shared" si="1"/>
        <v>0</v>
      </c>
      <c r="N9" s="23">
        <f t="shared" si="2"/>
        <v>0</v>
      </c>
      <c r="Q9" s="28"/>
    </row>
    <row r="10" spans="2:17" x14ac:dyDescent="0.25">
      <c r="B10" s="57"/>
      <c r="C10" s="59"/>
      <c r="D10" s="51" t="s">
        <v>17</v>
      </c>
      <c r="E10" s="52"/>
      <c r="F10" s="3"/>
      <c r="G10" s="9">
        <f t="shared" si="0"/>
        <v>0</v>
      </c>
      <c r="H10" s="10">
        <v>3</v>
      </c>
      <c r="I10" s="12">
        <v>1800000</v>
      </c>
      <c r="J10" s="9">
        <f t="shared" si="3"/>
        <v>0</v>
      </c>
      <c r="K10" s="20">
        <f>K6</f>
        <v>0</v>
      </c>
      <c r="L10" s="9">
        <f t="shared" si="4"/>
        <v>0</v>
      </c>
      <c r="M10" s="21">
        <f t="shared" si="1"/>
        <v>0</v>
      </c>
      <c r="N10" s="23">
        <f t="shared" si="2"/>
        <v>0</v>
      </c>
      <c r="Q10" s="28"/>
    </row>
    <row r="11" spans="2:17" x14ac:dyDescent="0.25">
      <c r="B11" s="57"/>
      <c r="C11" s="59"/>
      <c r="D11" s="53" t="s">
        <v>18</v>
      </c>
      <c r="E11" s="54"/>
      <c r="F11" s="3"/>
      <c r="G11" s="9">
        <f t="shared" si="0"/>
        <v>0</v>
      </c>
      <c r="H11" s="10">
        <v>3</v>
      </c>
      <c r="I11" s="13">
        <v>2400000</v>
      </c>
      <c r="J11" s="9">
        <f t="shared" si="3"/>
        <v>0</v>
      </c>
      <c r="K11" s="20">
        <f>K6</f>
        <v>0</v>
      </c>
      <c r="L11" s="9">
        <f t="shared" si="4"/>
        <v>0</v>
      </c>
      <c r="M11" s="21">
        <f t="shared" si="1"/>
        <v>0</v>
      </c>
      <c r="N11" s="23">
        <f t="shared" si="2"/>
        <v>0</v>
      </c>
      <c r="Q11" s="28"/>
    </row>
    <row r="12" spans="2:17" x14ac:dyDescent="0.25">
      <c r="B12" s="57"/>
      <c r="C12" s="59"/>
      <c r="D12" s="51" t="s">
        <v>19</v>
      </c>
      <c r="E12" s="52"/>
      <c r="F12" s="3"/>
      <c r="G12" s="9">
        <f t="shared" si="0"/>
        <v>0</v>
      </c>
      <c r="H12" s="10">
        <v>2</v>
      </c>
      <c r="I12" s="13">
        <v>1200000</v>
      </c>
      <c r="J12" s="9">
        <f t="shared" si="3"/>
        <v>0</v>
      </c>
      <c r="K12" s="20">
        <f>K6</f>
        <v>0</v>
      </c>
      <c r="L12" s="9">
        <f t="shared" si="4"/>
        <v>0</v>
      </c>
      <c r="M12" s="21">
        <f t="shared" si="1"/>
        <v>0</v>
      </c>
      <c r="N12" s="22">
        <f t="shared" si="2"/>
        <v>0</v>
      </c>
      <c r="Q12" s="28"/>
    </row>
    <row r="13" spans="2:17" x14ac:dyDescent="0.25">
      <c r="B13" s="57"/>
      <c r="C13" s="59"/>
      <c r="D13" s="51" t="s">
        <v>20</v>
      </c>
      <c r="E13" s="52"/>
      <c r="F13" s="3"/>
      <c r="G13" s="9">
        <f t="shared" si="0"/>
        <v>0</v>
      </c>
      <c r="H13" s="10">
        <v>3</v>
      </c>
      <c r="I13" s="12">
        <v>2000000</v>
      </c>
      <c r="J13" s="9">
        <f t="shared" si="3"/>
        <v>0</v>
      </c>
      <c r="K13" s="20">
        <f>K6</f>
        <v>0</v>
      </c>
      <c r="L13" s="9">
        <f t="shared" si="4"/>
        <v>0</v>
      </c>
      <c r="M13" s="21">
        <f t="shared" si="1"/>
        <v>0</v>
      </c>
      <c r="N13" s="22">
        <f t="shared" si="2"/>
        <v>0</v>
      </c>
      <c r="Q13" s="28"/>
    </row>
    <row r="14" spans="2:17" x14ac:dyDescent="0.25">
      <c r="B14" s="57"/>
      <c r="C14" s="59"/>
      <c r="D14" s="51" t="s">
        <v>21</v>
      </c>
      <c r="E14" s="52"/>
      <c r="F14" s="3"/>
      <c r="G14" s="9">
        <f>F14</f>
        <v>0</v>
      </c>
      <c r="H14" s="10">
        <v>2</v>
      </c>
      <c r="I14" s="12">
        <v>1200000</v>
      </c>
      <c r="J14" s="9">
        <f t="shared" si="3"/>
        <v>0</v>
      </c>
      <c r="K14" s="20">
        <f>K6</f>
        <v>0</v>
      </c>
      <c r="L14" s="9">
        <f t="shared" si="4"/>
        <v>0</v>
      </c>
      <c r="M14" s="21">
        <f t="shared" si="1"/>
        <v>0</v>
      </c>
      <c r="N14" s="22">
        <f t="shared" si="2"/>
        <v>0</v>
      </c>
      <c r="Q14" s="28"/>
    </row>
    <row r="15" spans="2:17" x14ac:dyDescent="0.25">
      <c r="B15" s="57"/>
      <c r="C15" s="59"/>
      <c r="D15" s="55" t="s">
        <v>22</v>
      </c>
      <c r="E15" s="55"/>
      <c r="F15" s="3"/>
      <c r="G15" s="9">
        <f t="shared" si="0"/>
        <v>0</v>
      </c>
      <c r="H15" s="10">
        <v>3</v>
      </c>
      <c r="I15" s="12">
        <v>1800000</v>
      </c>
      <c r="J15" s="9">
        <f t="shared" si="3"/>
        <v>0</v>
      </c>
      <c r="K15" s="20">
        <f>K6</f>
        <v>0</v>
      </c>
      <c r="L15" s="9">
        <f t="shared" si="4"/>
        <v>0</v>
      </c>
      <c r="M15" s="21">
        <f t="shared" si="1"/>
        <v>0</v>
      </c>
      <c r="N15" s="22">
        <f t="shared" si="2"/>
        <v>0</v>
      </c>
      <c r="Q15" s="28"/>
    </row>
    <row r="16" spans="2:17" x14ac:dyDescent="0.25">
      <c r="B16" s="57"/>
      <c r="C16" s="59"/>
      <c r="D16" s="55" t="s">
        <v>23</v>
      </c>
      <c r="E16" s="55"/>
      <c r="F16" s="3"/>
      <c r="G16" s="9">
        <f t="shared" si="0"/>
        <v>0</v>
      </c>
      <c r="H16" s="10">
        <v>2</v>
      </c>
      <c r="I16" s="14">
        <v>1600000</v>
      </c>
      <c r="J16" s="9">
        <f t="shared" si="3"/>
        <v>0</v>
      </c>
      <c r="K16" s="20">
        <f>K6</f>
        <v>0</v>
      </c>
      <c r="L16" s="9">
        <f t="shared" si="4"/>
        <v>0</v>
      </c>
      <c r="M16" s="21">
        <f t="shared" si="1"/>
        <v>0</v>
      </c>
      <c r="N16" s="24">
        <f t="shared" si="2"/>
        <v>0</v>
      </c>
      <c r="Q16" s="28"/>
    </row>
    <row r="17" spans="2:17" x14ac:dyDescent="0.25">
      <c r="B17" s="57"/>
      <c r="C17" s="59"/>
      <c r="D17" s="55" t="s">
        <v>24</v>
      </c>
      <c r="E17" s="55"/>
      <c r="F17" s="3"/>
      <c r="G17" s="9">
        <f t="shared" si="0"/>
        <v>0</v>
      </c>
      <c r="H17" s="10">
        <v>3</v>
      </c>
      <c r="I17" s="14">
        <v>1800000</v>
      </c>
      <c r="J17" s="9">
        <f t="shared" si="3"/>
        <v>0</v>
      </c>
      <c r="K17" s="20">
        <f>K6</f>
        <v>0</v>
      </c>
      <c r="L17" s="9">
        <f t="shared" si="4"/>
        <v>0</v>
      </c>
      <c r="M17" s="21">
        <f t="shared" si="1"/>
        <v>0</v>
      </c>
      <c r="N17" s="22">
        <f t="shared" si="2"/>
        <v>0</v>
      </c>
      <c r="Q17" s="28"/>
    </row>
    <row r="18" spans="2:17" x14ac:dyDescent="0.25">
      <c r="B18" s="57"/>
      <c r="C18" s="59"/>
      <c r="D18" s="55" t="s">
        <v>25</v>
      </c>
      <c r="E18" s="55"/>
      <c r="F18" s="3"/>
      <c r="G18" s="9">
        <f t="shared" si="0"/>
        <v>0</v>
      </c>
      <c r="H18" s="10">
        <v>2</v>
      </c>
      <c r="I18" s="14">
        <v>1200000</v>
      </c>
      <c r="J18" s="9">
        <f t="shared" si="3"/>
        <v>0</v>
      </c>
      <c r="K18" s="20">
        <f>K6</f>
        <v>0</v>
      </c>
      <c r="L18" s="9">
        <f t="shared" si="4"/>
        <v>0</v>
      </c>
      <c r="M18" s="21">
        <f t="shared" si="1"/>
        <v>0</v>
      </c>
      <c r="N18" s="22">
        <f t="shared" si="2"/>
        <v>0</v>
      </c>
      <c r="Q18" s="28"/>
    </row>
    <row r="19" spans="2:17" x14ac:dyDescent="0.25">
      <c r="B19" s="57"/>
      <c r="C19" s="59"/>
      <c r="D19" s="55" t="s">
        <v>26</v>
      </c>
      <c r="E19" s="55"/>
      <c r="F19" s="3"/>
      <c r="G19" s="9">
        <f>F19</f>
        <v>0</v>
      </c>
      <c r="H19" s="10">
        <v>2</v>
      </c>
      <c r="I19" s="14">
        <v>1200000</v>
      </c>
      <c r="J19" s="9">
        <f t="shared" si="3"/>
        <v>0</v>
      </c>
      <c r="K19" s="20">
        <f>K6</f>
        <v>0</v>
      </c>
      <c r="L19" s="9">
        <f t="shared" si="4"/>
        <v>0</v>
      </c>
      <c r="M19" s="21">
        <f t="shared" si="1"/>
        <v>0</v>
      </c>
      <c r="N19" s="22">
        <f t="shared" si="2"/>
        <v>0</v>
      </c>
      <c r="Q19" s="28"/>
    </row>
    <row r="20" spans="2:17" x14ac:dyDescent="0.25">
      <c r="B20" s="57"/>
      <c r="C20" s="59"/>
      <c r="D20" s="55" t="s">
        <v>27</v>
      </c>
      <c r="E20" s="55"/>
      <c r="F20" s="3"/>
      <c r="G20" s="9">
        <f t="shared" si="0"/>
        <v>0</v>
      </c>
      <c r="H20" s="10">
        <v>3</v>
      </c>
      <c r="I20" s="14">
        <v>1800000</v>
      </c>
      <c r="J20" s="9">
        <f t="shared" si="3"/>
        <v>0</v>
      </c>
      <c r="K20" s="20">
        <f>K6</f>
        <v>0</v>
      </c>
      <c r="L20" s="9">
        <f t="shared" si="4"/>
        <v>0</v>
      </c>
      <c r="M20" s="21">
        <f t="shared" si="1"/>
        <v>0</v>
      </c>
      <c r="N20" s="22">
        <f t="shared" si="2"/>
        <v>0</v>
      </c>
      <c r="Q20" s="28"/>
    </row>
    <row r="21" spans="2:17" ht="15.75" thickBot="1" x14ac:dyDescent="0.3">
      <c r="B21" s="49" t="s">
        <v>28</v>
      </c>
      <c r="C21" s="50"/>
      <c r="D21" s="50"/>
      <c r="E21" s="50"/>
      <c r="F21" s="50"/>
      <c r="G21" s="50"/>
      <c r="H21" s="15">
        <f>SUM(H6:H20)</f>
        <v>40</v>
      </c>
      <c r="I21" s="16">
        <f>SUM(I6:I20)</f>
        <v>27000000</v>
      </c>
      <c r="J21" s="16">
        <f>SUM(J6:J20)</f>
        <v>0</v>
      </c>
      <c r="K21" s="17"/>
      <c r="L21" s="18">
        <f>SUM(L6:L20)</f>
        <v>0</v>
      </c>
      <c r="M21" s="18">
        <f>SUM(M6:M20)</f>
        <v>0</v>
      </c>
      <c r="N21" s="19">
        <f>SUM(N6:N20)</f>
        <v>0</v>
      </c>
    </row>
    <row r="22" spans="2:17" x14ac:dyDescent="0.25">
      <c r="B22" s="5"/>
      <c r="C22" s="5"/>
      <c r="D22" s="5"/>
      <c r="E22" s="5"/>
      <c r="F22" s="5"/>
      <c r="G22" s="5"/>
      <c r="H22" s="6"/>
      <c r="I22" s="7"/>
      <c r="J22" s="7"/>
      <c r="K22" s="5"/>
      <c r="L22" s="8"/>
      <c r="M22" s="8"/>
      <c r="N22" s="8"/>
    </row>
    <row r="23" spans="2:17" x14ac:dyDescent="0.25">
      <c r="B23" s="38" t="s">
        <v>37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0"/>
    </row>
    <row r="24" spans="2:17" ht="31.5" x14ac:dyDescent="0.25">
      <c r="B24" s="32" t="s">
        <v>29</v>
      </c>
      <c r="C24" s="32"/>
      <c r="D24" s="32"/>
      <c r="E24" s="32"/>
      <c r="F24" s="32"/>
      <c r="G24" s="32"/>
      <c r="H24" s="43" t="s">
        <v>30</v>
      </c>
      <c r="I24" s="45"/>
      <c r="J24" s="44"/>
      <c r="K24" s="43" t="s">
        <v>31</v>
      </c>
      <c r="L24" s="44"/>
      <c r="M24" s="26" t="s">
        <v>32</v>
      </c>
      <c r="N24" s="26" t="s">
        <v>33</v>
      </c>
    </row>
    <row r="25" spans="2:17" x14ac:dyDescent="0.25">
      <c r="B25" s="41">
        <v>5000000</v>
      </c>
      <c r="C25" s="41"/>
      <c r="D25" s="41"/>
      <c r="E25" s="41"/>
      <c r="F25" s="41"/>
      <c r="G25" s="41"/>
      <c r="H25" s="46">
        <v>155000000</v>
      </c>
      <c r="I25" s="47"/>
      <c r="J25" s="48"/>
      <c r="K25" s="42"/>
      <c r="L25" s="42"/>
      <c r="M25" s="27">
        <f>H25*K25</f>
        <v>0</v>
      </c>
      <c r="N25" s="27">
        <f>M25*12</f>
        <v>0</v>
      </c>
    </row>
    <row r="26" spans="2:17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2:17" x14ac:dyDescent="0.25">
      <c r="B27" s="31" t="s">
        <v>38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2:17" x14ac:dyDescent="0.25">
      <c r="B28" s="32" t="s">
        <v>39</v>
      </c>
      <c r="C28" s="32"/>
      <c r="D28" s="32"/>
      <c r="E28" s="32"/>
      <c r="F28" s="32"/>
      <c r="G28" s="32"/>
      <c r="H28" s="32" t="s">
        <v>34</v>
      </c>
      <c r="I28" s="32"/>
      <c r="J28" s="32"/>
      <c r="K28" s="32"/>
      <c r="L28" s="32"/>
      <c r="M28" s="33" t="s">
        <v>35</v>
      </c>
      <c r="N28" s="33"/>
    </row>
    <row r="29" spans="2:17" x14ac:dyDescent="0.25">
      <c r="B29" s="32"/>
      <c r="C29" s="32"/>
      <c r="D29" s="32"/>
      <c r="E29" s="32"/>
      <c r="F29" s="32"/>
      <c r="G29" s="32"/>
      <c r="H29" s="35">
        <f>M21+M25</f>
        <v>0</v>
      </c>
      <c r="I29" s="36"/>
      <c r="J29" s="36"/>
      <c r="K29" s="36"/>
      <c r="L29" s="37"/>
      <c r="M29" s="34">
        <f>H29*12</f>
        <v>0</v>
      </c>
      <c r="N29" s="34"/>
    </row>
  </sheetData>
  <mergeCells count="46">
    <mergeCell ref="D8:E8"/>
    <mergeCell ref="D9:E9"/>
    <mergeCell ref="B2:N2"/>
    <mergeCell ref="B3:N3"/>
    <mergeCell ref="B4:B5"/>
    <mergeCell ref="C4:C5"/>
    <mergeCell ref="D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B21:G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6:B20"/>
    <mergeCell ref="C6:C20"/>
    <mergeCell ref="D6:E6"/>
    <mergeCell ref="D7:E7"/>
    <mergeCell ref="B23:N23"/>
    <mergeCell ref="B24:G24"/>
    <mergeCell ref="B25:G25"/>
    <mergeCell ref="K25:L25"/>
    <mergeCell ref="K24:L24"/>
    <mergeCell ref="H24:J24"/>
    <mergeCell ref="H25:J25"/>
    <mergeCell ref="B26:N26"/>
    <mergeCell ref="B27:N27"/>
    <mergeCell ref="B28:G29"/>
    <mergeCell ref="H28:L28"/>
    <mergeCell ref="M28:N28"/>
    <mergeCell ref="M29:N29"/>
    <mergeCell ref="H29:L29"/>
  </mergeCells>
  <pageMargins left="0.511811024" right="0.511811024" top="0.78740157499999996" bottom="0.78740157499999996" header="0.31496062000000002" footer="0.31496062000000002"/>
  <pageSetup paperSize="9" scale="76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ADENDO I</vt:lpstr>
      <vt:lpstr>'ADENDO 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CONFIGURA</dc:creator>
  <cp:lastModifiedBy>Alessandra da Costa Nascimento</cp:lastModifiedBy>
  <cp:lastPrinted>2024-09-19T18:51:42Z</cp:lastPrinted>
  <dcterms:created xsi:type="dcterms:W3CDTF">2023-11-29T20:12:06Z</dcterms:created>
  <dcterms:modified xsi:type="dcterms:W3CDTF">2025-01-06T17:31:40Z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BANPARA\mprogenio</vt:lpwstr>
  </property>
  <property fmtid="{D5CDD505-2E9C-101B-9397-08002B2CF9AE}" pid="4" name="DLPManualFileClassificationLastModificationDate">
    <vt:lpwstr>1702408490</vt:lpwstr>
  </property>
  <property fmtid="{D5CDD505-2E9C-101B-9397-08002B2CF9AE}" pid="5" name="DLPManualFileClassificationVersion">
    <vt:lpwstr>11.6.0.76</vt:lpwstr>
  </property>
</Properties>
</file>