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tqsouza\Downloads\"/>
    </mc:Choice>
  </mc:AlternateContent>
  <xr:revisionPtr revIDLastSave="0" documentId="8_{80CDBF5E-CAF8-4ADF-A207-9999C2277AB3}" xr6:coauthVersionLast="47" xr6:coauthVersionMax="47" xr10:uidLastSave="{00000000-0000-0000-0000-000000000000}"/>
  <bookViews>
    <workbookView xWindow="-120" yWindow="-120" windowWidth="29040" windowHeight="15840" xr2:uid="{704E2166-579D-4A05-A40D-8026D55668F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L24" i="1"/>
  <c r="H20" i="1"/>
  <c r="G20" i="1"/>
  <c r="K19" i="1"/>
  <c r="J19" i="1"/>
  <c r="I19" i="1"/>
  <c r="L19" i="1" s="1"/>
  <c r="M19" i="1" s="1"/>
  <c r="F19" i="1"/>
  <c r="K18" i="1"/>
  <c r="J18" i="1"/>
  <c r="F18" i="1"/>
  <c r="I18" i="1" s="1"/>
  <c r="L18" i="1" s="1"/>
  <c r="M18" i="1" s="1"/>
  <c r="K17" i="1"/>
  <c r="J17" i="1"/>
  <c r="I17" i="1"/>
  <c r="L17" i="1" s="1"/>
  <c r="M17" i="1" s="1"/>
  <c r="F17" i="1"/>
  <c r="K16" i="1"/>
  <c r="J16" i="1"/>
  <c r="F16" i="1"/>
  <c r="I16" i="1" s="1"/>
  <c r="L16" i="1" s="1"/>
  <c r="M16" i="1" s="1"/>
  <c r="K15" i="1"/>
  <c r="J15" i="1"/>
  <c r="I15" i="1"/>
  <c r="L15" i="1" s="1"/>
  <c r="M15" i="1" s="1"/>
  <c r="F15" i="1"/>
  <c r="K14" i="1"/>
  <c r="J14" i="1"/>
  <c r="F14" i="1"/>
  <c r="I14" i="1" s="1"/>
  <c r="L14" i="1" s="1"/>
  <c r="M14" i="1" s="1"/>
  <c r="K13" i="1"/>
  <c r="J13" i="1"/>
  <c r="I13" i="1"/>
  <c r="L13" i="1" s="1"/>
  <c r="M13" i="1" s="1"/>
  <c r="F13" i="1"/>
  <c r="K12" i="1"/>
  <c r="J12" i="1"/>
  <c r="F12" i="1"/>
  <c r="I12" i="1" s="1"/>
  <c r="L12" i="1" s="1"/>
  <c r="M12" i="1" s="1"/>
  <c r="K11" i="1"/>
  <c r="J11" i="1"/>
  <c r="I11" i="1"/>
  <c r="L11" i="1" s="1"/>
  <c r="M11" i="1" s="1"/>
  <c r="F11" i="1"/>
  <c r="K10" i="1"/>
  <c r="J10" i="1"/>
  <c r="F10" i="1"/>
  <c r="I10" i="1" s="1"/>
  <c r="L10" i="1" s="1"/>
  <c r="M10" i="1" s="1"/>
  <c r="K9" i="1"/>
  <c r="J9" i="1"/>
  <c r="I9" i="1"/>
  <c r="L9" i="1" s="1"/>
  <c r="M9" i="1" s="1"/>
  <c r="F9" i="1"/>
  <c r="K8" i="1"/>
  <c r="J8" i="1"/>
  <c r="F8" i="1"/>
  <c r="I8" i="1" s="1"/>
  <c r="L8" i="1" s="1"/>
  <c r="M8" i="1" s="1"/>
  <c r="K7" i="1"/>
  <c r="J7" i="1"/>
  <c r="I7" i="1"/>
  <c r="L7" i="1" s="1"/>
  <c r="M7" i="1" s="1"/>
  <c r="F7" i="1"/>
  <c r="K6" i="1"/>
  <c r="J6" i="1"/>
  <c r="F6" i="1"/>
  <c r="I6" i="1" s="1"/>
  <c r="L6" i="1" s="1"/>
  <c r="M6" i="1" s="1"/>
  <c r="K5" i="1"/>
  <c r="K20" i="1" s="1"/>
  <c r="I5" i="1"/>
  <c r="F5" i="1"/>
  <c r="I20" i="1" l="1"/>
  <c r="L5" i="1"/>
  <c r="L20" i="1" l="1"/>
  <c r="G28" i="1" s="1"/>
  <c r="L28" i="1" s="1"/>
  <c r="M5" i="1"/>
  <c r="M20" i="1" s="1"/>
</calcChain>
</file>

<file path=xl/sharedStrings.xml><?xml version="1.0" encoding="utf-8"?>
<sst xmlns="http://schemas.openxmlformats.org/spreadsheetml/2006/main" count="42" uniqueCount="42">
  <si>
    <t xml:space="preserve"> BELÉM INTERMODAL</t>
  </si>
  <si>
    <t>ESTIMATIVAS DE VALORES PARA TRANSPORTE E AD VALOREM</t>
  </si>
  <si>
    <t>CENTRO DE DISTRIBUIÇÃO (CD)</t>
  </si>
  <si>
    <t>MODALIDADE DE TRANSPORTE (MT)</t>
  </si>
  <si>
    <t>UNIDADE (U)</t>
  </si>
  <si>
    <t>TARIFA R$</t>
  </si>
  <si>
    <t>TARIFA VIAGEM R$</t>
  </si>
  <si>
    <t>QUANTIDADE DE VIAGENS/ ESTIMATIVA MENSAL</t>
  </si>
  <si>
    <t xml:space="preserve"> VALOR  TRANSPORTADO  MENSAL  (VTM)
 R$</t>
  </si>
  <si>
    <t>CUSTO DO TRANSPORTE MENSAL (CTM)
 R$</t>
  </si>
  <si>
    <t>AD VALOREM (AD)</t>
  </si>
  <si>
    <t>CUSTO AD VALOREM MENSAL (CADM)= (AD x VTM) R$</t>
  </si>
  <si>
    <t>CUSTO MENSAL ESTIMADO (CM)= (CTM) + (CADM) R$</t>
  </si>
  <si>
    <t>CUSTO ANUAL TRANSPORTE  ESTIMADO (CA)= (CM)*12
R$</t>
  </si>
  <si>
    <t xml:space="preserve">BELÉM        </t>
  </si>
  <si>
    <t>INTERMODAL</t>
  </si>
  <si>
    <t>MUANÁ</t>
  </si>
  <si>
    <t>AFUÁ</t>
  </si>
  <si>
    <t>ANAJÁS</t>
  </si>
  <si>
    <t>PONTA DE PEDRA</t>
  </si>
  <si>
    <t>CURRALINHO</t>
  </si>
  <si>
    <t>LIMOEIRO DO AJURU</t>
  </si>
  <si>
    <t>MELGAÇO</t>
  </si>
  <si>
    <t>SALVATERRA</t>
  </si>
  <si>
    <t>CACHOEIRA DO ARARI</t>
  </si>
  <si>
    <t>PORTEL</t>
  </si>
  <si>
    <t>SÃO SEBASTIÃO DE BOA VISTA</t>
  </si>
  <si>
    <t>BAGRE</t>
  </si>
  <si>
    <t>CHAVES</t>
  </si>
  <si>
    <t>SANTA CRUZ DO ARARI</t>
  </si>
  <si>
    <t>OEIRAS DO PARÁ</t>
  </si>
  <si>
    <t>CUSTO TRANSPORTE - BELEM INTERMODAL</t>
  </si>
  <si>
    <t>ESTIMATIVAS DE VALORES PARA CUSTÓDIA -BELÉM INTERMODAL</t>
  </si>
  <si>
    <t>VALOR MÁXIMO A SER SEGURADO R$</t>
  </si>
  <si>
    <t>BASE DE CÁLCULO MENSAL R$</t>
  </si>
  <si>
    <t>TAXA APLICADA (TA)</t>
  </si>
  <si>
    <t>CUSTO CUSTÓDIA / ESTIMADO MENSAL
R$</t>
  </si>
  <si>
    <t>CUSTO CUSTÓDIA/ ESTIMADO ANUAL
R$</t>
  </si>
  <si>
    <t>ESTIMATIVAS DE VALORES GLOBAL-BELÉM INTERMODAL</t>
  </si>
  <si>
    <t>VALOR GLOBAL</t>
  </si>
  <si>
    <t>CUSTO GLOBAL MENSAL R$</t>
  </si>
  <si>
    <t>CUSTO GLOBAL ANUAL  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</si>
</sst>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#,##0.00_ ;\-#,##0.00\ "/>
    <numFmt numFmtId="165" formatCode="0.000%"/>
    <numFmt numFmtId="166" formatCode="&quot;R$&quot;\ #,##0.00"/>
    <numFmt numFmtId="167" formatCode="0.0000%"/>
    <numFmt numFmtId="168" formatCode="&quot;R$ &quot;#,##0.00_);[Red]\(&quot;R$ &quot;#,##0.00\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Cambria"/>
      <family val="1"/>
    </font>
    <font>
      <u/>
      <sz val="11"/>
      <color theme="10"/>
      <name val="Aptos Narrow"/>
      <family val="2"/>
      <scheme val="minor"/>
    </font>
    <font>
      <b/>
      <sz val="8"/>
      <name val="Cambria"/>
      <family val="1"/>
    </font>
    <font>
      <sz val="8"/>
      <name val="Cambria"/>
      <family val="1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3" borderId="4" xfId="1" applyNumberFormat="1" applyFont="1" applyFill="1" applyBorder="1" applyAlignment="1">
      <alignment horizontal="center" vertical="center" wrapText="1"/>
    </xf>
    <xf numFmtId="44" fontId="4" fillId="3" borderId="7" xfId="1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 vertical="center" wrapText="1"/>
    </xf>
    <xf numFmtId="0" fontId="4" fillId="3" borderId="9" xfId="1" applyNumberFormat="1" applyFont="1" applyFill="1" applyBorder="1" applyAlignment="1">
      <alignment horizontal="center" vertical="center" wrapText="1"/>
    </xf>
    <xf numFmtId="44" fontId="4" fillId="3" borderId="12" xfId="1" applyFont="1" applyFill="1" applyBorder="1" applyAlignment="1">
      <alignment horizontal="center" vertical="center" wrapText="1"/>
    </xf>
    <xf numFmtId="2" fontId="4" fillId="3" borderId="13" xfId="3" applyNumberFormat="1" applyFont="1" applyFill="1" applyBorder="1" applyAlignment="1">
      <alignment horizontal="center" vertical="center" wrapText="1"/>
    </xf>
    <xf numFmtId="2" fontId="4" fillId="3" borderId="14" xfId="3" applyNumberFormat="1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horizontal="left" vertical="center" wrapText="1"/>
    </xf>
    <xf numFmtId="164" fontId="6" fillId="0" borderId="17" xfId="1" applyNumberFormat="1" applyFont="1" applyBorder="1"/>
    <xf numFmtId="4" fontId="5" fillId="3" borderId="14" xfId="1" applyNumberFormat="1" applyFont="1" applyFill="1" applyBorder="1" applyAlignment="1">
      <alignment horizontal="center" vertical="center"/>
    </xf>
    <xf numFmtId="0" fontId="5" fillId="3" borderId="14" xfId="1" applyNumberFormat="1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/>
    </xf>
    <xf numFmtId="165" fontId="4" fillId="4" borderId="14" xfId="1" applyNumberFormat="1" applyFont="1" applyFill="1" applyBorder="1" applyAlignment="1" applyProtection="1">
      <alignment horizontal="center" vertical="center"/>
      <protection locked="0"/>
    </xf>
    <xf numFmtId="4" fontId="5" fillId="3" borderId="14" xfId="1" applyNumberFormat="1" applyFont="1" applyFill="1" applyBorder="1" applyAlignment="1">
      <alignment horizontal="center"/>
    </xf>
    <xf numFmtId="4" fontId="5" fillId="3" borderId="18" xfId="1" applyNumberFormat="1" applyFont="1" applyFill="1" applyBorder="1" applyAlignment="1">
      <alignment horizontal="center"/>
    </xf>
    <xf numFmtId="2" fontId="4" fillId="3" borderId="19" xfId="3" applyNumberFormat="1" applyFont="1" applyFill="1" applyBorder="1" applyAlignment="1">
      <alignment horizontal="center" vertical="center" wrapText="1"/>
    </xf>
    <xf numFmtId="2" fontId="4" fillId="3" borderId="17" xfId="3" applyNumberFormat="1" applyFont="1" applyFill="1" applyBorder="1" applyAlignment="1">
      <alignment horizontal="center" vertical="center" wrapText="1"/>
    </xf>
    <xf numFmtId="0" fontId="5" fillId="3" borderId="20" xfId="3" applyFont="1" applyFill="1" applyBorder="1" applyAlignment="1">
      <alignment horizontal="left" vertical="center" wrapText="1"/>
    </xf>
    <xf numFmtId="0" fontId="5" fillId="3" borderId="21" xfId="3" applyFont="1" applyFill="1" applyBorder="1" applyAlignment="1">
      <alignment horizontal="left" vertical="center" wrapText="1"/>
    </xf>
    <xf numFmtId="4" fontId="5" fillId="3" borderId="17" xfId="0" applyNumberFormat="1" applyFont="1" applyFill="1" applyBorder="1" applyAlignment="1">
      <alignment horizontal="center"/>
    </xf>
    <xf numFmtId="165" fontId="4" fillId="3" borderId="14" xfId="1" applyNumberFormat="1" applyFont="1" applyFill="1" applyBorder="1" applyAlignment="1">
      <alignment horizontal="center" vertical="center"/>
    </xf>
    <xf numFmtId="4" fontId="5" fillId="3" borderId="22" xfId="1" applyNumberFormat="1" applyFont="1" applyFill="1" applyBorder="1" applyAlignment="1">
      <alignment horizontal="center"/>
    </xf>
    <xf numFmtId="4" fontId="5" fillId="3" borderId="23" xfId="1" applyNumberFormat="1" applyFont="1" applyFill="1" applyBorder="1" applyAlignment="1">
      <alignment horizontal="center"/>
    </xf>
    <xf numFmtId="0" fontId="5" fillId="3" borderId="20" xfId="3" applyFont="1" applyFill="1" applyBorder="1" applyAlignment="1">
      <alignment horizontal="left" wrapText="1"/>
    </xf>
    <xf numFmtId="0" fontId="5" fillId="3" borderId="21" xfId="3" applyFont="1" applyFill="1" applyBorder="1" applyAlignment="1">
      <alignment horizontal="left" wrapText="1"/>
    </xf>
    <xf numFmtId="4" fontId="5" fillId="3" borderId="24" xfId="0" applyNumberFormat="1" applyFont="1" applyFill="1" applyBorder="1" applyAlignment="1">
      <alignment horizontal="center"/>
    </xf>
    <xf numFmtId="0" fontId="5" fillId="3" borderId="17" xfId="3" applyFont="1" applyFill="1" applyBorder="1" applyAlignment="1">
      <alignment horizontal="left" vertical="center" wrapText="1"/>
    </xf>
    <xf numFmtId="164" fontId="6" fillId="0" borderId="17" xfId="1" applyNumberFormat="1" applyFont="1" applyBorder="1" applyAlignment="1">
      <alignment vertical="center"/>
    </xf>
    <xf numFmtId="4" fontId="5" fillId="3" borderId="17" xfId="0" applyNumberFormat="1" applyFont="1" applyFill="1" applyBorder="1" applyAlignment="1">
      <alignment horizontal="center" vertical="center"/>
    </xf>
    <xf numFmtId="4" fontId="5" fillId="3" borderId="22" xfId="1" applyNumberFormat="1" applyFont="1" applyFill="1" applyBorder="1" applyAlignment="1">
      <alignment horizontal="center" vertical="center"/>
    </xf>
    <xf numFmtId="2" fontId="4" fillId="3" borderId="8" xfId="3" applyNumberFormat="1" applyFont="1" applyFill="1" applyBorder="1" applyAlignment="1">
      <alignment horizontal="center" vertical="center" wrapText="1"/>
    </xf>
    <xf numFmtId="2" fontId="4" fillId="3" borderId="9" xfId="3" applyNumberFormat="1" applyFont="1" applyFill="1" applyBorder="1" applyAlignment="1">
      <alignment horizontal="center" vertical="center" wrapText="1"/>
    </xf>
    <xf numFmtId="1" fontId="4" fillId="3" borderId="9" xfId="3" applyNumberFormat="1" applyFont="1" applyFill="1" applyBorder="1" applyAlignment="1">
      <alignment horizontal="center" vertical="center" wrapText="1"/>
    </xf>
    <xf numFmtId="4" fontId="4" fillId="3" borderId="9" xfId="3" applyNumberFormat="1" applyFont="1" applyFill="1" applyBorder="1" applyAlignment="1">
      <alignment horizontal="center" vertical="center" wrapText="1"/>
    </xf>
    <xf numFmtId="2" fontId="4" fillId="3" borderId="9" xfId="3" applyNumberFormat="1" applyFont="1" applyFill="1" applyBorder="1" applyAlignment="1">
      <alignment horizontal="center" vertical="center" wrapText="1"/>
    </xf>
    <xf numFmtId="4" fontId="4" fillId="3" borderId="9" xfId="1" applyNumberFormat="1" applyFont="1" applyFill="1" applyBorder="1" applyAlignment="1">
      <alignment horizontal="center"/>
    </xf>
    <xf numFmtId="4" fontId="4" fillId="3" borderId="12" xfId="1" applyNumberFormat="1" applyFont="1" applyFill="1" applyBorder="1" applyAlignment="1">
      <alignment horizontal="center"/>
    </xf>
    <xf numFmtId="2" fontId="4" fillId="4" borderId="0" xfId="3" applyNumberFormat="1" applyFont="1" applyFill="1" applyBorder="1" applyAlignment="1">
      <alignment horizontal="center" vertical="center" wrapText="1"/>
    </xf>
    <xf numFmtId="1" fontId="4" fillId="4" borderId="0" xfId="3" applyNumberFormat="1" applyFont="1" applyFill="1" applyBorder="1" applyAlignment="1">
      <alignment horizontal="center" vertical="center" wrapText="1"/>
    </xf>
    <xf numFmtId="166" fontId="4" fillId="4" borderId="0" xfId="3" applyNumberFormat="1" applyFont="1" applyFill="1" applyBorder="1" applyAlignment="1">
      <alignment horizontal="left" vertical="center" wrapText="1"/>
    </xf>
    <xf numFmtId="166" fontId="4" fillId="4" borderId="0" xfId="1" applyNumberFormat="1" applyFont="1" applyFill="1" applyBorder="1" applyAlignment="1">
      <alignment horizontal="left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3" borderId="17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25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4" fontId="4" fillId="3" borderId="17" xfId="3" applyNumberFormat="1" applyFont="1" applyFill="1" applyBorder="1" applyAlignment="1">
      <alignment horizontal="center" vertical="center" wrapText="1"/>
    </xf>
    <xf numFmtId="4" fontId="4" fillId="3" borderId="20" xfId="3" applyNumberFormat="1" applyFont="1" applyFill="1" applyBorder="1" applyAlignment="1">
      <alignment horizontal="center" vertical="center"/>
    </xf>
    <xf numFmtId="4" fontId="4" fillId="3" borderId="25" xfId="3" applyNumberFormat="1" applyFont="1" applyFill="1" applyBorder="1" applyAlignment="1">
      <alignment horizontal="center" vertical="center"/>
    </xf>
    <xf numFmtId="4" fontId="4" fillId="3" borderId="21" xfId="3" applyNumberFormat="1" applyFont="1" applyFill="1" applyBorder="1" applyAlignment="1">
      <alignment horizontal="center" vertical="center"/>
    </xf>
    <xf numFmtId="167" fontId="4" fillId="4" borderId="17" xfId="2" applyNumberFormat="1" applyFont="1" applyFill="1" applyBorder="1" applyAlignment="1">
      <alignment horizontal="center"/>
    </xf>
    <xf numFmtId="4" fontId="4" fillId="3" borderId="17" xfId="1" applyNumberFormat="1" applyFont="1" applyFill="1" applyBorder="1" applyAlignment="1">
      <alignment horizontal="center"/>
    </xf>
    <xf numFmtId="168" fontId="4" fillId="4" borderId="26" xfId="3" applyNumberFormat="1" applyFont="1" applyFill="1" applyBorder="1" applyAlignment="1">
      <alignment horizontal="center" vertical="center" wrapText="1"/>
    </xf>
    <xf numFmtId="168" fontId="4" fillId="4" borderId="27" xfId="3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44" fontId="4" fillId="3" borderId="17" xfId="1" applyFont="1" applyFill="1" applyBorder="1" applyAlignment="1">
      <alignment horizontal="center" vertical="center" wrapText="1"/>
    </xf>
    <xf numFmtId="4" fontId="4" fillId="3" borderId="20" xfId="3" applyNumberFormat="1" applyFont="1" applyFill="1" applyBorder="1" applyAlignment="1">
      <alignment horizontal="center" vertical="center" wrapText="1"/>
    </xf>
    <xf numFmtId="4" fontId="4" fillId="3" borderId="25" xfId="3" applyNumberFormat="1" applyFont="1" applyFill="1" applyBorder="1" applyAlignment="1">
      <alignment horizontal="center" vertical="center" wrapText="1"/>
    </xf>
    <xf numFmtId="4" fontId="4" fillId="3" borderId="21" xfId="3" applyNumberFormat="1" applyFont="1" applyFill="1" applyBorder="1" applyAlignment="1">
      <alignment horizontal="center" vertical="center" wrapText="1"/>
    </xf>
    <xf numFmtId="4" fontId="4" fillId="3" borderId="17" xfId="1" applyNumberFormat="1" applyFont="1" applyFill="1" applyBorder="1" applyAlignment="1">
      <alignment horizont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CE7E-FB3D-428E-8951-88D9B74E441C}">
  <dimension ref="A1:M28"/>
  <sheetViews>
    <sheetView tabSelected="1" workbookViewId="0">
      <selection activeCell="H12" sqref="H12"/>
    </sheetView>
  </sheetViews>
  <sheetFormatPr defaultRowHeight="15" x14ac:dyDescent="0.25"/>
  <cols>
    <col min="1" max="1" width="11.42578125" customWidth="1"/>
    <col min="2" max="2" width="14.28515625" customWidth="1"/>
    <col min="7" max="7" width="13.85546875" customWidth="1"/>
    <col min="8" max="8" width="16.42578125" customWidth="1"/>
    <col min="9" max="9" width="15" customWidth="1"/>
    <col min="10" max="10" width="9.42578125" customWidth="1"/>
    <col min="11" max="11" width="18.42578125" customWidth="1"/>
    <col min="12" max="12" width="13.42578125" customWidth="1"/>
    <col min="13" max="13" width="17.140625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5.75" thickBot="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x14ac:dyDescent="0.25">
      <c r="A3" s="4" t="s">
        <v>2</v>
      </c>
      <c r="B3" s="5" t="s">
        <v>3</v>
      </c>
      <c r="C3" s="6" t="s">
        <v>4</v>
      </c>
      <c r="D3" s="7"/>
      <c r="E3" s="8" t="s">
        <v>5</v>
      </c>
      <c r="F3" s="8" t="s">
        <v>6</v>
      </c>
      <c r="G3" s="9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10" t="s">
        <v>13</v>
      </c>
    </row>
    <row r="4" spans="1:13" ht="27.75" customHeight="1" thickBot="1" x14ac:dyDescent="0.3">
      <c r="A4" s="11"/>
      <c r="B4" s="12"/>
      <c r="C4" s="13"/>
      <c r="D4" s="14"/>
      <c r="E4" s="15"/>
      <c r="F4" s="15"/>
      <c r="G4" s="16"/>
      <c r="H4" s="15"/>
      <c r="I4" s="15"/>
      <c r="J4" s="15"/>
      <c r="K4" s="15"/>
      <c r="L4" s="15"/>
      <c r="M4" s="17"/>
    </row>
    <row r="5" spans="1:13" x14ac:dyDescent="0.25">
      <c r="A5" s="18" t="s">
        <v>14</v>
      </c>
      <c r="B5" s="19" t="s">
        <v>15</v>
      </c>
      <c r="C5" s="20" t="s">
        <v>16</v>
      </c>
      <c r="D5" s="21"/>
      <c r="E5" s="22"/>
      <c r="F5" s="23">
        <f>E5</f>
        <v>0</v>
      </c>
      <c r="G5" s="24">
        <v>1</v>
      </c>
      <c r="H5" s="25">
        <v>1500000</v>
      </c>
      <c r="I5" s="23">
        <f>F5*G5</f>
        <v>0</v>
      </c>
      <c r="J5" s="26"/>
      <c r="K5" s="23">
        <f>IF(E5&gt;0,H5*J5,0)</f>
        <v>0</v>
      </c>
      <c r="L5" s="27">
        <f>I5+K5</f>
        <v>0</v>
      </c>
      <c r="M5" s="28">
        <f>L5*12</f>
        <v>0</v>
      </c>
    </row>
    <row r="6" spans="1:13" x14ac:dyDescent="0.25">
      <c r="A6" s="29"/>
      <c r="B6" s="30"/>
      <c r="C6" s="31" t="s">
        <v>17</v>
      </c>
      <c r="D6" s="32"/>
      <c r="E6" s="22"/>
      <c r="F6" s="23">
        <f t="shared" ref="F6:F19" si="0">E6</f>
        <v>0</v>
      </c>
      <c r="G6" s="24">
        <v>1</v>
      </c>
      <c r="H6" s="33">
        <v>800000</v>
      </c>
      <c r="I6" s="23">
        <f>F6*G6</f>
        <v>0</v>
      </c>
      <c r="J6" s="34">
        <f>J5</f>
        <v>0</v>
      </c>
      <c r="K6" s="23">
        <f>IF(E6&gt;0,H6*J6,0)</f>
        <v>0</v>
      </c>
      <c r="L6" s="27">
        <f t="shared" ref="L6:L19" si="1">I6+K6</f>
        <v>0</v>
      </c>
      <c r="M6" s="35">
        <f t="shared" ref="M6:M19" si="2">L6*12</f>
        <v>0</v>
      </c>
    </row>
    <row r="7" spans="1:13" x14ac:dyDescent="0.25">
      <c r="A7" s="29"/>
      <c r="B7" s="30"/>
      <c r="C7" s="31" t="s">
        <v>18</v>
      </c>
      <c r="D7" s="32"/>
      <c r="E7" s="22"/>
      <c r="F7" s="23">
        <f t="shared" si="0"/>
        <v>0</v>
      </c>
      <c r="G7" s="24">
        <v>1</v>
      </c>
      <c r="H7" s="33">
        <v>1500000</v>
      </c>
      <c r="I7" s="23">
        <f>F7*G7</f>
        <v>0</v>
      </c>
      <c r="J7" s="34">
        <f>J5</f>
        <v>0</v>
      </c>
      <c r="K7" s="23">
        <f>IF(E7&gt;0,H7*J7,0)</f>
        <v>0</v>
      </c>
      <c r="L7" s="27">
        <f t="shared" si="1"/>
        <v>0</v>
      </c>
      <c r="M7" s="35">
        <f t="shared" si="2"/>
        <v>0</v>
      </c>
    </row>
    <row r="8" spans="1:13" x14ac:dyDescent="0.25">
      <c r="A8" s="29"/>
      <c r="B8" s="30"/>
      <c r="C8" s="31" t="s">
        <v>19</v>
      </c>
      <c r="D8" s="32"/>
      <c r="E8" s="22"/>
      <c r="F8" s="23">
        <f t="shared" si="0"/>
        <v>0</v>
      </c>
      <c r="G8" s="24">
        <v>1</v>
      </c>
      <c r="H8" s="33">
        <v>1500000</v>
      </c>
      <c r="I8" s="23">
        <f t="shared" ref="I8:I19" si="3">F8*G8</f>
        <v>0</v>
      </c>
      <c r="J8" s="34">
        <f>J5</f>
        <v>0</v>
      </c>
      <c r="K8" s="23">
        <f t="shared" ref="K8:K19" si="4">IF(E8&gt;0,H8*J8,0)</f>
        <v>0</v>
      </c>
      <c r="L8" s="27">
        <f t="shared" si="1"/>
        <v>0</v>
      </c>
      <c r="M8" s="36">
        <f t="shared" si="2"/>
        <v>0</v>
      </c>
    </row>
    <row r="9" spans="1:13" x14ac:dyDescent="0.25">
      <c r="A9" s="29"/>
      <c r="B9" s="30"/>
      <c r="C9" s="31" t="s">
        <v>20</v>
      </c>
      <c r="D9" s="32"/>
      <c r="E9" s="22"/>
      <c r="F9" s="23">
        <f t="shared" si="0"/>
        <v>0</v>
      </c>
      <c r="G9" s="24">
        <v>1</v>
      </c>
      <c r="H9" s="33">
        <v>800000</v>
      </c>
      <c r="I9" s="23">
        <f t="shared" si="3"/>
        <v>0</v>
      </c>
      <c r="J9" s="34">
        <f>J5</f>
        <v>0</v>
      </c>
      <c r="K9" s="23">
        <f t="shared" si="4"/>
        <v>0</v>
      </c>
      <c r="L9" s="27">
        <f t="shared" si="1"/>
        <v>0</v>
      </c>
      <c r="M9" s="36">
        <f t="shared" si="2"/>
        <v>0</v>
      </c>
    </row>
    <row r="10" spans="1:13" x14ac:dyDescent="0.25">
      <c r="A10" s="29"/>
      <c r="B10" s="30"/>
      <c r="C10" s="37" t="s">
        <v>21</v>
      </c>
      <c r="D10" s="38"/>
      <c r="E10" s="22"/>
      <c r="F10" s="23">
        <f t="shared" si="0"/>
        <v>0</v>
      </c>
      <c r="G10" s="24">
        <v>1</v>
      </c>
      <c r="H10" s="39">
        <v>800000</v>
      </c>
      <c r="I10" s="23">
        <f t="shared" si="3"/>
        <v>0</v>
      </c>
      <c r="J10" s="34">
        <f>J5</f>
        <v>0</v>
      </c>
      <c r="K10" s="23">
        <f t="shared" si="4"/>
        <v>0</v>
      </c>
      <c r="L10" s="27">
        <f t="shared" si="1"/>
        <v>0</v>
      </c>
      <c r="M10" s="36">
        <f t="shared" si="2"/>
        <v>0</v>
      </c>
    </row>
    <row r="11" spans="1:13" x14ac:dyDescent="0.25">
      <c r="A11" s="29"/>
      <c r="B11" s="30"/>
      <c r="C11" s="31" t="s">
        <v>22</v>
      </c>
      <c r="D11" s="32"/>
      <c r="E11" s="22"/>
      <c r="F11" s="23">
        <f t="shared" si="0"/>
        <v>0</v>
      </c>
      <c r="G11" s="24">
        <v>1</v>
      </c>
      <c r="H11" s="39">
        <v>800000</v>
      </c>
      <c r="I11" s="23">
        <f t="shared" si="3"/>
        <v>0</v>
      </c>
      <c r="J11" s="34">
        <f>J5</f>
        <v>0</v>
      </c>
      <c r="K11" s="23">
        <f t="shared" si="4"/>
        <v>0</v>
      </c>
      <c r="L11" s="27">
        <f t="shared" si="1"/>
        <v>0</v>
      </c>
      <c r="M11" s="35">
        <f t="shared" si="2"/>
        <v>0</v>
      </c>
    </row>
    <row r="12" spans="1:13" x14ac:dyDescent="0.25">
      <c r="A12" s="29"/>
      <c r="B12" s="30"/>
      <c r="C12" s="31" t="s">
        <v>23</v>
      </c>
      <c r="D12" s="32"/>
      <c r="E12" s="22"/>
      <c r="F12" s="23">
        <f t="shared" si="0"/>
        <v>0</v>
      </c>
      <c r="G12" s="24">
        <v>1</v>
      </c>
      <c r="H12" s="33">
        <v>800000</v>
      </c>
      <c r="I12" s="23">
        <f t="shared" si="3"/>
        <v>0</v>
      </c>
      <c r="J12" s="34">
        <f>J5</f>
        <v>0</v>
      </c>
      <c r="K12" s="23">
        <f t="shared" si="4"/>
        <v>0</v>
      </c>
      <c r="L12" s="27">
        <f t="shared" si="1"/>
        <v>0</v>
      </c>
      <c r="M12" s="35">
        <f t="shared" si="2"/>
        <v>0</v>
      </c>
    </row>
    <row r="13" spans="1:13" x14ac:dyDescent="0.25">
      <c r="A13" s="29"/>
      <c r="B13" s="30"/>
      <c r="C13" s="31" t="s">
        <v>24</v>
      </c>
      <c r="D13" s="32"/>
      <c r="E13" s="22"/>
      <c r="F13" s="23">
        <f>E13</f>
        <v>0</v>
      </c>
      <c r="G13" s="24">
        <v>1</v>
      </c>
      <c r="H13" s="33">
        <v>1500000</v>
      </c>
      <c r="I13" s="23">
        <f t="shared" si="3"/>
        <v>0</v>
      </c>
      <c r="J13" s="34">
        <f>J5</f>
        <v>0</v>
      </c>
      <c r="K13" s="23">
        <f t="shared" si="4"/>
        <v>0</v>
      </c>
      <c r="L13" s="27">
        <f t="shared" si="1"/>
        <v>0</v>
      </c>
      <c r="M13" s="35">
        <f t="shared" si="2"/>
        <v>0</v>
      </c>
    </row>
    <row r="14" spans="1:13" x14ac:dyDescent="0.25">
      <c r="A14" s="29"/>
      <c r="B14" s="30"/>
      <c r="C14" s="40" t="s">
        <v>25</v>
      </c>
      <c r="D14" s="40"/>
      <c r="E14" s="22"/>
      <c r="F14" s="23">
        <f t="shared" si="0"/>
        <v>0</v>
      </c>
      <c r="G14" s="24">
        <v>1</v>
      </c>
      <c r="H14" s="33">
        <v>1400000</v>
      </c>
      <c r="I14" s="23">
        <f t="shared" si="3"/>
        <v>0</v>
      </c>
      <c r="J14" s="34">
        <f>J5</f>
        <v>0</v>
      </c>
      <c r="K14" s="23">
        <f t="shared" si="4"/>
        <v>0</v>
      </c>
      <c r="L14" s="27">
        <f t="shared" si="1"/>
        <v>0</v>
      </c>
      <c r="M14" s="35">
        <f t="shared" si="2"/>
        <v>0</v>
      </c>
    </row>
    <row r="15" spans="1:13" x14ac:dyDescent="0.25">
      <c r="A15" s="29"/>
      <c r="B15" s="30"/>
      <c r="C15" s="40" t="s">
        <v>26</v>
      </c>
      <c r="D15" s="40"/>
      <c r="E15" s="41"/>
      <c r="F15" s="23">
        <f t="shared" si="0"/>
        <v>0</v>
      </c>
      <c r="G15" s="24">
        <v>1</v>
      </c>
      <c r="H15" s="42">
        <v>800000</v>
      </c>
      <c r="I15" s="23">
        <f t="shared" si="3"/>
        <v>0</v>
      </c>
      <c r="J15" s="34">
        <f>J5</f>
        <v>0</v>
      </c>
      <c r="K15" s="23">
        <f t="shared" si="4"/>
        <v>0</v>
      </c>
      <c r="L15" s="27">
        <f t="shared" si="1"/>
        <v>0</v>
      </c>
      <c r="M15" s="43">
        <f t="shared" si="2"/>
        <v>0</v>
      </c>
    </row>
    <row r="16" spans="1:13" x14ac:dyDescent="0.25">
      <c r="A16" s="29"/>
      <c r="B16" s="30"/>
      <c r="C16" s="40" t="s">
        <v>27</v>
      </c>
      <c r="D16" s="40"/>
      <c r="E16" s="22"/>
      <c r="F16" s="23">
        <f t="shared" si="0"/>
        <v>0</v>
      </c>
      <c r="G16" s="24">
        <v>1</v>
      </c>
      <c r="H16" s="42">
        <v>800000</v>
      </c>
      <c r="I16" s="23">
        <f t="shared" si="3"/>
        <v>0</v>
      </c>
      <c r="J16" s="34">
        <f>J5</f>
        <v>0</v>
      </c>
      <c r="K16" s="23">
        <f t="shared" si="4"/>
        <v>0</v>
      </c>
      <c r="L16" s="27">
        <f t="shared" si="1"/>
        <v>0</v>
      </c>
      <c r="M16" s="35">
        <f t="shared" si="2"/>
        <v>0</v>
      </c>
    </row>
    <row r="17" spans="1:13" x14ac:dyDescent="0.25">
      <c r="A17" s="29"/>
      <c r="B17" s="30"/>
      <c r="C17" s="40" t="s">
        <v>28</v>
      </c>
      <c r="D17" s="40"/>
      <c r="E17" s="22"/>
      <c r="F17" s="23">
        <f t="shared" si="0"/>
        <v>0</v>
      </c>
      <c r="G17" s="24">
        <v>1</v>
      </c>
      <c r="H17" s="42">
        <v>1500000</v>
      </c>
      <c r="I17" s="23">
        <f t="shared" si="3"/>
        <v>0</v>
      </c>
      <c r="J17" s="34">
        <f>J5</f>
        <v>0</v>
      </c>
      <c r="K17" s="23">
        <f t="shared" si="4"/>
        <v>0</v>
      </c>
      <c r="L17" s="27">
        <f t="shared" si="1"/>
        <v>0</v>
      </c>
      <c r="M17" s="35">
        <f t="shared" si="2"/>
        <v>0</v>
      </c>
    </row>
    <row r="18" spans="1:13" x14ac:dyDescent="0.25">
      <c r="A18" s="29"/>
      <c r="B18" s="30"/>
      <c r="C18" s="40" t="s">
        <v>29</v>
      </c>
      <c r="D18" s="40"/>
      <c r="E18" s="22"/>
      <c r="F18" s="23">
        <f>E18</f>
        <v>0</v>
      </c>
      <c r="G18" s="24">
        <v>1</v>
      </c>
      <c r="H18" s="42">
        <v>1500000</v>
      </c>
      <c r="I18" s="23">
        <f t="shared" si="3"/>
        <v>0</v>
      </c>
      <c r="J18" s="34">
        <f>J5</f>
        <v>0</v>
      </c>
      <c r="K18" s="23">
        <f t="shared" si="4"/>
        <v>0</v>
      </c>
      <c r="L18" s="27">
        <f t="shared" si="1"/>
        <v>0</v>
      </c>
      <c r="M18" s="35">
        <f t="shared" si="2"/>
        <v>0</v>
      </c>
    </row>
    <row r="19" spans="1:13" x14ac:dyDescent="0.25">
      <c r="A19" s="29"/>
      <c r="B19" s="30"/>
      <c r="C19" s="40" t="s">
        <v>30</v>
      </c>
      <c r="D19" s="40"/>
      <c r="E19" s="22"/>
      <c r="F19" s="23">
        <f t="shared" si="0"/>
        <v>0</v>
      </c>
      <c r="G19" s="24">
        <v>1</v>
      </c>
      <c r="H19" s="42">
        <v>800000</v>
      </c>
      <c r="I19" s="23">
        <f t="shared" si="3"/>
        <v>0</v>
      </c>
      <c r="J19" s="34">
        <f>J5</f>
        <v>0</v>
      </c>
      <c r="K19" s="23">
        <f t="shared" si="4"/>
        <v>0</v>
      </c>
      <c r="L19" s="27">
        <f t="shared" si="1"/>
        <v>0</v>
      </c>
      <c r="M19" s="35">
        <f t="shared" si="2"/>
        <v>0</v>
      </c>
    </row>
    <row r="20" spans="1:13" ht="15.75" thickBot="1" x14ac:dyDescent="0.3">
      <c r="A20" s="44" t="s">
        <v>31</v>
      </c>
      <c r="B20" s="45"/>
      <c r="C20" s="45"/>
      <c r="D20" s="45"/>
      <c r="E20" s="45"/>
      <c r="F20" s="45"/>
      <c r="G20" s="46">
        <f>SUM(G5:G19)</f>
        <v>15</v>
      </c>
      <c r="H20" s="47">
        <f>SUM(H5:H19)</f>
        <v>16800000</v>
      </c>
      <c r="I20" s="47">
        <f>SUM(I5:I19)</f>
        <v>0</v>
      </c>
      <c r="J20" s="48"/>
      <c r="K20" s="49">
        <f>SUM(K5:K19)</f>
        <v>0</v>
      </c>
      <c r="L20" s="49">
        <f>SUM(L5:L19)</f>
        <v>0</v>
      </c>
      <c r="M20" s="50">
        <f>SUM(M5:M19)</f>
        <v>0</v>
      </c>
    </row>
    <row r="21" spans="1:13" x14ac:dyDescent="0.25">
      <c r="A21" s="51"/>
      <c r="B21" s="51"/>
      <c r="C21" s="51"/>
      <c r="D21" s="51"/>
      <c r="E21" s="51"/>
      <c r="F21" s="51"/>
      <c r="G21" s="52"/>
      <c r="H21" s="53"/>
      <c r="I21" s="53"/>
      <c r="J21" s="51"/>
      <c r="K21" s="54"/>
      <c r="L21" s="54"/>
      <c r="M21" s="54"/>
    </row>
    <row r="22" spans="1:13" x14ac:dyDescent="0.25">
      <c r="A22" s="55" t="s">
        <v>32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</row>
    <row r="23" spans="1:13" ht="63" x14ac:dyDescent="0.25">
      <c r="A23" s="58" t="s">
        <v>33</v>
      </c>
      <c r="B23" s="58"/>
      <c r="C23" s="58"/>
      <c r="D23" s="58"/>
      <c r="E23" s="58"/>
      <c r="F23" s="58"/>
      <c r="G23" s="59" t="s">
        <v>34</v>
      </c>
      <c r="H23" s="60"/>
      <c r="I23" s="61"/>
      <c r="J23" s="59" t="s">
        <v>35</v>
      </c>
      <c r="K23" s="61"/>
      <c r="L23" s="62" t="s">
        <v>36</v>
      </c>
      <c r="M23" s="62" t="s">
        <v>37</v>
      </c>
    </row>
    <row r="24" spans="1:13" x14ac:dyDescent="0.25">
      <c r="A24" s="63">
        <v>5000000</v>
      </c>
      <c r="B24" s="63"/>
      <c r="C24" s="63"/>
      <c r="D24" s="63"/>
      <c r="E24" s="63"/>
      <c r="F24" s="63"/>
      <c r="G24" s="64">
        <v>155000000</v>
      </c>
      <c r="H24" s="65"/>
      <c r="I24" s="66"/>
      <c r="J24" s="67"/>
      <c r="K24" s="67"/>
      <c r="L24" s="68">
        <f>G24*J24</f>
        <v>0</v>
      </c>
      <c r="M24" s="68">
        <f>L24*12</f>
        <v>0</v>
      </c>
    </row>
    <row r="25" spans="1:13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</row>
    <row r="26" spans="1:13" x14ac:dyDescent="0.25">
      <c r="A26" s="71" t="s">
        <v>38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1:13" x14ac:dyDescent="0.25">
      <c r="A27" s="58" t="s">
        <v>39</v>
      </c>
      <c r="B27" s="58"/>
      <c r="C27" s="58"/>
      <c r="D27" s="58"/>
      <c r="E27" s="58"/>
      <c r="F27" s="58"/>
      <c r="G27" s="58" t="s">
        <v>40</v>
      </c>
      <c r="H27" s="58"/>
      <c r="I27" s="58"/>
      <c r="J27" s="58"/>
      <c r="K27" s="58"/>
      <c r="L27" s="72" t="s">
        <v>41</v>
      </c>
      <c r="M27" s="72"/>
    </row>
    <row r="28" spans="1:13" x14ac:dyDescent="0.25">
      <c r="A28" s="58"/>
      <c r="B28" s="58"/>
      <c r="C28" s="58"/>
      <c r="D28" s="58"/>
      <c r="E28" s="58"/>
      <c r="F28" s="58"/>
      <c r="G28" s="73">
        <f>L20+L24</f>
        <v>0</v>
      </c>
      <c r="H28" s="74"/>
      <c r="I28" s="74"/>
      <c r="J28" s="74"/>
      <c r="K28" s="75"/>
      <c r="L28" s="76">
        <f>G28*12</f>
        <v>0</v>
      </c>
      <c r="M28" s="76"/>
    </row>
  </sheetData>
  <mergeCells count="46">
    <mergeCell ref="A25:M25"/>
    <mergeCell ref="A26:M26"/>
    <mergeCell ref="A27:F28"/>
    <mergeCell ref="G27:K27"/>
    <mergeCell ref="L27:M27"/>
    <mergeCell ref="G28:K28"/>
    <mergeCell ref="L28:M28"/>
    <mergeCell ref="A22:M22"/>
    <mergeCell ref="A23:F23"/>
    <mergeCell ref="G23:I23"/>
    <mergeCell ref="J23:K23"/>
    <mergeCell ref="A24:F24"/>
    <mergeCell ref="G24:I24"/>
    <mergeCell ref="J24:K24"/>
    <mergeCell ref="C15:D15"/>
    <mergeCell ref="C16:D16"/>
    <mergeCell ref="C17:D17"/>
    <mergeCell ref="C18:D18"/>
    <mergeCell ref="C19:D19"/>
    <mergeCell ref="A20:F20"/>
    <mergeCell ref="C9:D9"/>
    <mergeCell ref="C10:D10"/>
    <mergeCell ref="C11:D11"/>
    <mergeCell ref="C12:D12"/>
    <mergeCell ref="C13:D13"/>
    <mergeCell ref="C14:D14"/>
    <mergeCell ref="J3:J4"/>
    <mergeCell ref="K3:K4"/>
    <mergeCell ref="L3:L4"/>
    <mergeCell ref="M3:M4"/>
    <mergeCell ref="A5:A19"/>
    <mergeCell ref="B5:B19"/>
    <mergeCell ref="C5:D5"/>
    <mergeCell ref="C6:D6"/>
    <mergeCell ref="C7:D7"/>
    <mergeCell ref="C8:D8"/>
    <mergeCell ref="A1:M1"/>
    <mergeCell ref="A2:M2"/>
    <mergeCell ref="A3:A4"/>
    <mergeCell ref="B3:B4"/>
    <mergeCell ref="C3:D4"/>
    <mergeCell ref="E3:E4"/>
    <mergeCell ref="F3:F4"/>
    <mergeCell ref="G3:G4"/>
    <mergeCell ref="H3:H4"/>
    <mergeCell ref="I3:I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Taynara</dc:creator>
  <cp:lastModifiedBy>Taynara </cp:lastModifiedBy>
  <dcterms:created xsi:type="dcterms:W3CDTF">2026-01-30T19:05:45Z</dcterms:created>
  <dcterms:modified xsi:type="dcterms:W3CDTF">2026-01-30T19:07:00Z</dcterms:modified>
</cp:coreProperties>
</file>