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slopes\Desktop\"/>
    </mc:Choice>
  </mc:AlternateContent>
  <xr:revisionPtr revIDLastSave="0" documentId="13_ncr:1_{EF3B53D8-738D-43E8-AF5A-335CF1076F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" i="1" l="1"/>
  <c r="C123" i="1" s="1"/>
  <c r="C11" i="1"/>
  <c r="C56" i="1"/>
  <c r="C134" i="1"/>
  <c r="C160" i="1" s="1"/>
  <c r="D67" i="1"/>
  <c r="D66" i="1"/>
  <c r="D65" i="1"/>
  <c r="D64" i="1"/>
  <c r="C26" i="1"/>
  <c r="C25" i="1"/>
  <c r="C22" i="1"/>
  <c r="D68" i="1" l="1"/>
  <c r="C28" i="1"/>
  <c r="C156" i="1" s="1"/>
  <c r="D40" i="1" l="1"/>
  <c r="D42" i="1"/>
  <c r="D39" i="1"/>
  <c r="C46" i="1"/>
  <c r="D55" i="1" l="1"/>
  <c r="C99" i="1"/>
  <c r="C83" i="1"/>
  <c r="D91" i="1" s="1"/>
  <c r="D105" i="1"/>
  <c r="D51" i="1"/>
  <c r="C82" i="1"/>
  <c r="D86" i="1" s="1"/>
  <c r="D48" i="1"/>
  <c r="D54" i="1"/>
  <c r="D49" i="1"/>
  <c r="D50" i="1"/>
  <c r="D52" i="1"/>
  <c r="D53" i="1"/>
  <c r="D41" i="1"/>
  <c r="D43" i="1" s="1"/>
  <c r="C75" i="1" s="1"/>
  <c r="D108" i="1" l="1"/>
  <c r="D107" i="1"/>
  <c r="D89" i="1"/>
  <c r="D56" i="1"/>
  <c r="C76" i="1" s="1"/>
  <c r="C78" i="1" s="1"/>
  <c r="C157" i="1" s="1"/>
  <c r="D90" i="1"/>
  <c r="D87" i="1"/>
  <c r="D88" i="1"/>
  <c r="D102" i="1"/>
  <c r="D103" i="1"/>
  <c r="D104" i="1"/>
  <c r="D106" i="1"/>
  <c r="D92" i="1" l="1"/>
  <c r="C158" i="1" s="1"/>
  <c r="D109" i="1"/>
  <c r="C122" i="1" s="1"/>
  <c r="C124" i="1" s="1"/>
  <c r="C159" i="1" l="1"/>
  <c r="C161" i="1" s="1"/>
  <c r="C138" i="1"/>
  <c r="D142" i="1" s="1"/>
  <c r="C139" i="1" s="1"/>
  <c r="D143" i="1" l="1"/>
  <c r="C140" i="1" s="1"/>
  <c r="D145" i="1" l="1"/>
  <c r="D148" i="1"/>
  <c r="D147" i="1"/>
  <c r="D146" i="1"/>
  <c r="D149" i="1" l="1"/>
  <c r="C162" i="1" s="1"/>
  <c r="C1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</author>
  </authors>
  <commentList>
    <comment ref="B90" authorId="0" shapeId="0" xr:uid="{09DAB4F5-74BC-4B25-AB73-4AEDBCFB2CF6}">
      <text>
        <r>
          <rPr>
            <b/>
            <sz val="9"/>
            <color indexed="81"/>
            <rFont val="Tahoma"/>
            <family val="2"/>
          </rPr>
          <t>Texto antigo:</t>
        </r>
        <r>
          <rPr>
            <sz val="9"/>
            <color indexed="81"/>
            <rFont val="Tahoma"/>
            <family val="2"/>
          </rPr>
          <t xml:space="preserve">
Incidência dos encargos do submódulo 2.2 sobre o Aviso Prévio Trabalhado</t>
        </r>
      </text>
    </comment>
    <comment ref="B102" authorId="0" shapeId="0" xr:uid="{D2C2ECB3-14BD-4649-BC7C-3D44A71B8F4C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Férias</t>
        </r>
      </text>
    </comment>
    <comment ref="B103" authorId="0" shapeId="0" xr:uid="{0F38C56A-EA51-46A7-89E4-43F58B8385C7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Ausências Legais</t>
        </r>
      </text>
    </comment>
    <comment ref="B104" authorId="0" shapeId="0" xr:uid="{CD8FC8A7-F0A0-4A40-A558-A846B25F340E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Licença-Paternidade</t>
        </r>
      </text>
    </comment>
    <comment ref="B105" authorId="0" shapeId="0" xr:uid="{2E15C9F7-1CA6-4CB2-8DE1-2A66D1A92C86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Ausência por acidente de trabalho</t>
        </r>
      </text>
    </comment>
    <comment ref="B106" authorId="0" shapeId="0" xr:uid="{700E9DCE-11E6-4CD8-B34C-7CF7AA6B79C5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Afastamento Maternidade</t>
        </r>
      </text>
    </comment>
    <comment ref="B107" authorId="0" shapeId="0" xr:uid="{903206CC-4284-46BB-8E1F-1F71952E33AA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Outros (especificar)</t>
        </r>
      </text>
    </comment>
    <comment ref="B114" authorId="0" shapeId="0" xr:uid="{77EE0F98-1CDB-4BC3-9887-47C7651A7125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Intervalo para repouso e alimentação</t>
        </r>
      </text>
    </comment>
    <comment ref="B122" authorId="0" shapeId="0" xr:uid="{6A561A52-E494-425B-AB7D-EDF7054E8AA6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Ausências Legais</t>
        </r>
      </text>
    </comment>
    <comment ref="B123" authorId="0" shapeId="0" xr:uid="{9DBD9212-20A4-4782-BF6A-B75739EB9447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Intrajornada</t>
        </r>
      </text>
    </comment>
  </commentList>
</comments>
</file>

<file path=xl/sharedStrings.xml><?xml version="1.0" encoding="utf-8"?>
<sst xmlns="http://schemas.openxmlformats.org/spreadsheetml/2006/main" count="215" uniqueCount="134">
  <si>
    <t>PLANILHA DE CUSTOS E FORMAÇÃO DE PREÇOS</t>
  </si>
  <si>
    <t>MODELO PARA A CONSOLIDAÇÃO E APRESENTAÇÃO DE PROPOSTAS</t>
  </si>
  <si>
    <t>Com ajustes após publicação da Lei n° 13.467, de 2017; IN 5/17 e IN7/18</t>
  </si>
  <si>
    <r>
      <rPr>
        <b/>
        <sz val="9"/>
        <color indexed="10"/>
        <rFont val="Times New Roman"/>
        <family val="1"/>
      </rPr>
      <t>AVISO</t>
    </r>
    <r>
      <rPr>
        <b/>
        <sz val="9"/>
        <rFont val="Times New Roman"/>
        <family val="1"/>
      </rPr>
      <t>: Esta planilha de custos visa facilitar e agilizar a elaboração das propostas de preços dos licitantes. Embora ela não seja de uso obrigatório neste Pregão Eletrônico, é recomendável sua utilização pelos licitantes, vez que a mesma está devidamente atualizada nos termos da IN nº 05/2017-SEGES/MPDG e 07/2018-SEGES/MPDG.</t>
    </r>
  </si>
  <si>
    <t>Dados para composição dos custos referentes a mão de obra</t>
  </si>
  <si>
    <t>Tipo de Serviço (mesmo serviço com características distintas)</t>
  </si>
  <si>
    <t>Classificação Brasileira de Ocupações (CBO)</t>
  </si>
  <si>
    <t>Salário Normativo da Categoria Profissional</t>
  </si>
  <si>
    <t>Categoria Profissional (vinculada à execução contratual)</t>
  </si>
  <si>
    <t>Data-Base da Categoria (dia/mês/ano)</t>
  </si>
  <si>
    <t>Data de apresentação desta proposta de preços</t>
  </si>
  <si>
    <t>Local da prestação dos serviços (UF)</t>
  </si>
  <si>
    <t>PARÁ</t>
  </si>
  <si>
    <t>Nota 1: Deverá ser elaborado um quadro para cada tipo de serviço.</t>
  </si>
  <si>
    <r>
      <t xml:space="preserve">Nota 2: A planilha será calculada considerando o </t>
    </r>
    <r>
      <rPr>
        <b/>
        <sz val="8"/>
        <color indexed="8"/>
        <rFont val="Verdana"/>
        <family val="2"/>
      </rPr>
      <t>valor mensal</t>
    </r>
    <r>
      <rPr>
        <sz val="8"/>
        <color indexed="8"/>
        <rFont val="Verdana"/>
        <family val="2"/>
      </rPr>
      <t xml:space="preserve"> do empregado.</t>
    </r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</si>
  <si>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</si>
  <si>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</si>
  <si>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</si>
  <si>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</si>
  <si>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</si>
  <si>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</si>
  <si>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</si>
  <si>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</si>
  <si>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</si>
  <si>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</si>
  <si>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</si>
  <si>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</si>
  <si>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</si>
  <si>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F</t>
  </si>
  <si>
    <t>Outros (especificar)</t>
  </si>
  <si>
    <t>Total</t>
  </si>
  <si>
    <r>
      <t xml:space="preserve">Nota 1: O Módulo 1 refere-se ao </t>
    </r>
    <r>
      <rPr>
        <b/>
        <sz val="8"/>
        <color indexed="8"/>
        <rFont val="Verdana"/>
        <family val="2"/>
      </rPr>
      <t>valor mensal devido ao empregado</t>
    </r>
    <r>
      <rPr>
        <sz val="8"/>
        <color indexed="8"/>
        <rFont val="Verdana"/>
        <family val="2"/>
      </rPr>
      <t xml:space="preserve"> pela prestação do serviço no período de 12 meses.</t>
    </r>
  </si>
  <si>
    <t>Módulo 2 - Encargos e Benefícios Anuais, Mensais e Diários</t>
  </si>
  <si>
    <t>Nota 1: Como a planilha de custos e formação de preços é calculada mensalmente, provisiona-se proporcionalmente 1/12 (um doze avos) dos valores referentes a gratificação natalina, férias e adicional de férias.</t>
  </si>
  <si>
    <t>Nota 2: O adicional de férias contido no Submódulo 2.1 corresponde a 1/3 (um terço) da remuneração que por sua vez é divido por 12 (doze) conforme Nota 1 acima.</t>
  </si>
  <si>
    <t>Nota 3: Levando em consideração a vigência contratual prevista no art. 57 da Lei nº 8.666, de 23 de junho de 1993, a rubrica férias tem como objetivo principal suprir a necessidade do pagamento das férias remuneradas ao final do contrato de 12 meses. Esta rubrica, quando da prorrogação contratual, torna-se custo não renovável.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</si>
  <si>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</si>
  <si>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</si>
  <si>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</si>
  <si>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</si>
  <si>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</si>
  <si>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</si>
  <si>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TOTAL</t>
  </si>
  <si>
    <t>Incidência dos encargos previstos no submódulo 2.2 sobre total submódulo 2.1</t>
  </si>
  <si>
    <t>Submódulo 2.2 - Encargos Previdenciários (GPS), Fundo de Garantia por Tempo de Serviço (FGTS) e outras contribuições.</t>
  </si>
  <si>
    <r>
      <t xml:space="preserve">Base de cálculo deste submódulo </t>
    </r>
    <r>
      <rPr>
        <sz val="11"/>
        <color indexed="10"/>
        <rFont val="Times New Roman"/>
        <family val="1"/>
      </rPr>
      <t>(M1+SM2.1)</t>
    </r>
    <r>
      <rPr>
        <b/>
        <sz val="12"/>
        <rFont val="Times New Roman"/>
        <family val="1"/>
      </rPr>
      <t>:</t>
    </r>
  </si>
  <si>
    <t>2.2</t>
  </si>
  <si>
    <t>GPS, FGTS e outras contribuições</t>
  </si>
  <si>
    <t>INSS</t>
  </si>
  <si>
    <t>Salário Educação</t>
  </si>
  <si>
    <t>SESC ou SESI</t>
  </si>
  <si>
    <t>SENAI - SENAC</t>
  </si>
  <si>
    <t>SEBRAE</t>
  </si>
  <si>
    <t>G</t>
  </si>
  <si>
    <t>INCRA</t>
  </si>
  <si>
    <t>H</t>
  </si>
  <si>
    <t>FGTS</t>
  </si>
  <si>
    <t xml:space="preserve">Total </t>
  </si>
  <si>
    <r>
      <t>Nota 1:</t>
    </r>
    <r>
      <rPr>
        <sz val="8"/>
        <color indexed="8"/>
        <rFont val="Verdana"/>
        <family val="2"/>
      </rPr>
      <t> Os percentuais dos encargos previdenciários, do FGTS e demais contribuições são aqueles estabelecidos pela legislação vigente.</t>
    </r>
  </si>
  <si>
    <r>
      <t>Nota 2:</t>
    </r>
    <r>
      <rPr>
        <sz val="8"/>
        <color indexed="8"/>
        <rFont val="Arial"/>
        <family val="2"/>
      </rPr>
      <t> O SAT a depender do grau de risco do serviço irá variar entre 1%, para risco leve, de 2%, para risco médio, e de 3% de risco grave.</t>
    </r>
  </si>
  <si>
    <t>Nota 3: Esses percentuais incidem sobre o Módulo 1, o Submódulo 2.1.</t>
  </si>
  <si>
    <t>Submódulo 2.3 - Benefícios Mensais e Diários.</t>
  </si>
  <si>
    <t>2.3</t>
  </si>
  <si>
    <t>Benefícios Mensais e Diários</t>
  </si>
  <si>
    <t>Transporte</t>
  </si>
  <si>
    <t>Auxílio-Refeição/Alimentação, conforme CCT</t>
  </si>
  <si>
    <t>Nota 1: O valor informado deverá ser o custo real do benefício (descontado o valor eventualmente pago pelo empregado).</t>
  </si>
  <si>
    <t>Nota 2: Observar a previsão dos benefícios contidos em Acordos, Convenções e Dissídios Coletivos de Trabalho e atentar-se ao disposto no art. 6º da Instrução Normativa 05/2017-SEGES/MPDG (pagamento de participação em lucros e resultados).</t>
  </si>
  <si>
    <t>Quadro-Resumo do Módulo 2 - Encargos e Benefícios anuais, mensais e diários</t>
  </si>
  <si>
    <t>Encargos e Benefícios Anuais, Mensais e Diários</t>
  </si>
  <si>
    <t>Módulo 3 - Provisão para Rescisão</t>
  </si>
  <si>
    <r>
      <t>Base de cálculo do AP Indenizado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((M1+M2)-(Letras A+B+C+D+E+F+G do SM2.2))</t>
    </r>
    <r>
      <rPr>
        <b/>
        <sz val="12"/>
        <color indexed="8"/>
        <rFont val="Times New Roman"/>
        <family val="1"/>
      </rPr>
      <t>:</t>
    </r>
  </si>
  <si>
    <r>
      <t>Base de cálculo do AP Trabalho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(M1+M2)</t>
    </r>
    <r>
      <rPr>
        <b/>
        <sz val="12"/>
        <color indexed="8"/>
        <rFont val="Times New Roman"/>
        <family val="1"/>
      </rPr>
      <t>:</t>
    </r>
  </si>
  <si>
    <t>Provisão para Rescisão</t>
  </si>
  <si>
    <t>%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</si>
  <si>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</si>
  <si>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</si>
  <si>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</si>
  <si>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</si>
  <si>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de GPS, FGTS e outras contribuições sobre o Aviso Prévio Trabalhado</t>
  </si>
  <si>
    <t>Módulo 4 - Custo de Reposição do Profissional Ausente</t>
  </si>
  <si>
    <t>Nota 1: Os itens que contemplam o módulo 4 se referem ao custo dos dias trabalhados pelo repositor/substituto, quando o empregado alocado na prestação de serviço estiver ausente, conforme as previsões estabelecidas na legislação.</t>
  </si>
  <si>
    <t>Submódulo 4.1 - Ausências Legais</t>
  </si>
  <si>
    <r>
      <t>Base de cálculo do Ausências Legais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(M1+M2+M3)</t>
    </r>
    <r>
      <rPr>
        <b/>
        <sz val="12"/>
        <color indexed="8"/>
        <rFont val="Times New Roman"/>
        <family val="1"/>
      </rPr>
      <t>:</t>
    </r>
  </si>
  <si>
    <t>4.1</t>
  </si>
  <si>
    <t>Ausências Legais</t>
  </si>
  <si>
    <t>Substituto na cobertura de Férias</t>
  </si>
  <si>
    <t xml:space="preserve">Substituto na cobertura de Ausências Legais </t>
  </si>
  <si>
    <t xml:space="preserve">Substituto na cobertura de Licença-Paternidade 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</si>
  <si>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</si>
  <si>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</si>
  <si>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</si>
  <si>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</si>
  <si>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</si>
  <si>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</si>
  <si>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</si>
  <si>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</si>
  <si>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</si>
  <si>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 xml:space="preserve">Substituto nas Ausências Legais </t>
  </si>
  <si>
    <t xml:space="preserve">Substituto na Intrajornada </t>
  </si>
  <si>
    <t>Módulo 5 - Insumos Diversos</t>
  </si>
  <si>
    <t>Insumos Diversos</t>
  </si>
  <si>
    <t>Uniformes</t>
  </si>
  <si>
    <t>Materiais</t>
  </si>
  <si>
    <t>Equipamentos</t>
  </si>
  <si>
    <r>
      <t>Nota:</t>
    </r>
    <r>
      <rPr>
        <sz val="8"/>
        <color indexed="8"/>
        <rFont val="Arial"/>
        <family val="2"/>
      </rPr>
      <t> Valores mensais por empregado.</t>
    </r>
  </si>
  <si>
    <t>Módulo 6 - Custos Indiretos, Tributos e Lucro</t>
  </si>
  <si>
    <r>
      <t xml:space="preserve">Base de cálculo dos custos indiretos </t>
    </r>
    <r>
      <rPr>
        <sz val="11"/>
        <color indexed="10"/>
        <rFont val="Times New Roman"/>
        <family val="1"/>
      </rPr>
      <t>(BCCI = M1+M2+M3+M4+M5)</t>
    </r>
  </si>
  <si>
    <r>
      <t xml:space="preserve">Base de cálculo do lucro </t>
    </r>
    <r>
      <rPr>
        <sz val="10"/>
        <color indexed="10"/>
        <rFont val="Times New Roman"/>
        <family val="1"/>
      </rPr>
      <t>(BCL = BCCI+Custos Indiretos)</t>
    </r>
  </si>
  <si>
    <r>
      <t>Base de cálculo dos tributos</t>
    </r>
    <r>
      <rPr>
        <sz val="12"/>
        <color indexed="8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(BCT = (BCL+Lucro)/((1-(Somatório da % de tributos)))</t>
    </r>
  </si>
  <si>
    <t>Custos Indiretos, Tributos e Lucro</t>
  </si>
  <si>
    <t>Custos Indiretos</t>
  </si>
  <si>
    <t>Lucro</t>
  </si>
  <si>
    <t>Tributos</t>
  </si>
  <si>
    <t>C.1. Tributos Federais (COFINS)</t>
  </si>
  <si>
    <t>C.2. Tributos Federais (PIS)</t>
  </si>
  <si>
    <t>C.3. Tributos Estaduais (especificar)</t>
  </si>
  <si>
    <t>C.4. Tributos Municipais (ISS)</t>
  </si>
  <si>
    <r>
      <t>Nota 1:</t>
    </r>
    <r>
      <rPr>
        <sz val="8"/>
        <color indexed="8"/>
        <rFont val="Arial"/>
        <family val="2"/>
      </rPr>
      <t> Custos Indiretos, Tributos e Lucro por empregado.</t>
    </r>
  </si>
  <si>
    <r>
      <t>Nota 2:</t>
    </r>
    <r>
      <rPr>
        <sz val="8"/>
        <color indexed="8"/>
        <rFont val="Arial"/>
        <family val="2"/>
      </rPr>
      <t> O valor referente a tributos é obtido aplicando-se o percentual sobre o valor do faturamento.</t>
    </r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</si>
  <si>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</si>
  <si>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</si>
  <si>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</si>
  <si>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</si>
  <si>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</si>
  <si>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XX/XX/20XX</t>
  </si>
  <si>
    <t>Assistência Médica e Familiar</t>
  </si>
  <si>
    <t>Multa do FGTS e contribuição social sobre o Aviso Prévio Trabalhado e Indenizado (Conta vinculada 4%) Cálculo (Remuneração x 4 %)</t>
  </si>
  <si>
    <t xml:space="preserve">SAT </t>
  </si>
  <si>
    <t>-</t>
  </si>
  <si>
    <t>Incidência dos encargos previstos no submodulo 2.2 sobre ausências legais</t>
  </si>
  <si>
    <t>Incidência dos encargos previstos no submodulo 2.2 sobre a intrajornada</t>
  </si>
  <si>
    <t>Obs1: Serviços sem fornecimento de material de limpeza (por exemplo: sabão, esponja,etc..) a serem executados nas dependências do Banpará.</t>
  </si>
  <si>
    <t>Obs2: Atentar para incluir na precificação os custos dos equipamentos solicitados para execução dos serviços contratados.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</si>
</sst>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00000"/>
    <numFmt numFmtId="165" formatCode="0.0000%"/>
    <numFmt numFmtId="166" formatCode="&quot;R$&quot;\ #,##0.0000;\-&quot;R$&quot;\ #,##0.0000"/>
    <numFmt numFmtId="167" formatCode="&quot;R$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0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12"/>
      <name val="Times New Roman"/>
      <family val="1"/>
    </font>
    <font>
      <sz val="11"/>
      <color indexed="10"/>
      <name val="Times New Roman"/>
      <family val="1"/>
    </font>
    <font>
      <sz val="12"/>
      <name val="Times New Roman"/>
      <family val="1"/>
    </font>
    <font>
      <sz val="8"/>
      <color indexed="8"/>
      <name val="Arial"/>
      <family val="2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10"/>
      <name val="Times New Roman"/>
      <family val="1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44" fontId="8" fillId="4" borderId="6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7" fontId="3" fillId="0" borderId="16" xfId="2" applyNumberFormat="1" applyFont="1" applyBorder="1" applyAlignment="1">
      <alignment horizontal="right" vertical="center" wrapText="1"/>
    </xf>
    <xf numFmtId="7" fontId="3" fillId="0" borderId="0" xfId="0" applyNumberFormat="1" applyFont="1" applyAlignment="1">
      <alignment vertical="center"/>
    </xf>
    <xf numFmtId="0" fontId="14" fillId="5" borderId="0" xfId="0" applyFont="1" applyFill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3" fillId="5" borderId="16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7" fontId="0" fillId="5" borderId="0" xfId="0" applyNumberFormat="1" applyFill="1" applyAlignment="1">
      <alignment vertical="center"/>
    </xf>
    <xf numFmtId="7" fontId="8" fillId="0" borderId="16" xfId="2" applyNumberFormat="1" applyFont="1" applyBorder="1" applyAlignment="1">
      <alignment horizontal="right" vertical="center" wrapText="1"/>
    </xf>
    <xf numFmtId="0" fontId="0" fillId="5" borderId="0" xfId="0" applyFill="1" applyAlignment="1">
      <alignment vertical="center"/>
    </xf>
    <xf numFmtId="0" fontId="2" fillId="0" borderId="0" xfId="0" applyFont="1" applyAlignment="1">
      <alignment horizontal="right" vertical="center"/>
    </xf>
    <xf numFmtId="7" fontId="2" fillId="5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7" fontId="2" fillId="0" borderId="0" xfId="0" applyNumberFormat="1" applyFont="1" applyAlignment="1">
      <alignment vertical="center"/>
    </xf>
    <xf numFmtId="165" fontId="3" fillId="0" borderId="16" xfId="3" applyNumberFormat="1" applyFont="1" applyBorder="1" applyAlignment="1">
      <alignment horizontal="center" vertical="center" wrapText="1"/>
    </xf>
    <xf numFmtId="165" fontId="3" fillId="5" borderId="16" xfId="3" applyNumberFormat="1" applyFont="1" applyFill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7" fontId="8" fillId="0" borderId="16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7" fontId="16" fillId="5" borderId="0" xfId="0" applyNumberFormat="1" applyFont="1" applyFill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 wrapText="1"/>
    </xf>
    <xf numFmtId="7" fontId="3" fillId="0" borderId="16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0" fontId="0" fillId="0" borderId="0" xfId="3" applyNumberFormat="1" applyFont="1" applyFill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7" fontId="3" fillId="0" borderId="16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7" fontId="18" fillId="0" borderId="16" xfId="0" applyNumberFormat="1" applyFont="1" applyBorder="1" applyAlignment="1">
      <alignment horizontal="right" vertical="center" wrapText="1"/>
    </xf>
    <xf numFmtId="0" fontId="8" fillId="5" borderId="0" xfId="0" applyFont="1" applyFill="1" applyAlignment="1">
      <alignment horizontal="right" vertical="center"/>
    </xf>
    <xf numFmtId="7" fontId="8" fillId="5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16" xfId="0" applyFont="1" applyBorder="1" applyAlignment="1">
      <alignment horizontal="justify" vertical="center" wrapText="1"/>
    </xf>
    <xf numFmtId="10" fontId="3" fillId="5" borderId="16" xfId="3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7" fontId="3" fillId="5" borderId="16" xfId="2" applyNumberFormat="1" applyFont="1" applyFill="1" applyBorder="1" applyAlignment="1">
      <alignment horizontal="right" vertical="center" wrapText="1"/>
    </xf>
    <xf numFmtId="9" fontId="3" fillId="0" borderId="16" xfId="3" applyFont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7" fontId="0" fillId="0" borderId="0" xfId="0" applyNumberFormat="1" applyAlignment="1">
      <alignment vertical="center"/>
    </xf>
    <xf numFmtId="0" fontId="22" fillId="0" borderId="0" xfId="0" applyFont="1" applyAlignment="1">
      <alignment vertical="center"/>
    </xf>
    <xf numFmtId="0" fontId="8" fillId="0" borderId="14" xfId="0" applyFont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10" fontId="3" fillId="0" borderId="16" xfId="3" applyNumberFormat="1" applyFont="1" applyBorder="1" applyAlignment="1">
      <alignment horizontal="center" vertical="center" wrapText="1"/>
    </xf>
    <xf numFmtId="7" fontId="18" fillId="0" borderId="16" xfId="2" applyNumberFormat="1" applyFont="1" applyBorder="1" applyAlignment="1">
      <alignment horizontal="right" vertical="center" wrapText="1"/>
    </xf>
    <xf numFmtId="7" fontId="16" fillId="0" borderId="16" xfId="2" applyNumberFormat="1" applyFont="1" applyBorder="1" applyAlignment="1">
      <alignment horizontal="right" vertical="center" wrapText="1"/>
    </xf>
    <xf numFmtId="165" fontId="3" fillId="0" borderId="0" xfId="3" applyNumberFormat="1" applyFont="1" applyBorder="1" applyAlignment="1">
      <alignment horizontal="center" vertical="center" wrapText="1"/>
    </xf>
    <xf numFmtId="43" fontId="3" fillId="0" borderId="0" xfId="2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7" fontId="3" fillId="0" borderId="16" xfId="0" applyNumberFormat="1" applyFont="1" applyBorder="1" applyAlignment="1">
      <alignment vertical="center" wrapText="1"/>
    </xf>
    <xf numFmtId="9" fontId="3" fillId="0" borderId="0" xfId="3" applyFont="1" applyAlignment="1">
      <alignment vertical="center"/>
    </xf>
    <xf numFmtId="7" fontId="8" fillId="0" borderId="16" xfId="0" applyNumberFormat="1" applyFont="1" applyBorder="1" applyAlignment="1">
      <alignment vertical="center" wrapText="1"/>
    </xf>
    <xf numFmtId="7" fontId="10" fillId="0" borderId="16" xfId="0" applyNumberFormat="1" applyFont="1" applyBorder="1" applyAlignment="1">
      <alignment vertical="center" wrapText="1"/>
    </xf>
    <xf numFmtId="44" fontId="8" fillId="0" borderId="0" xfId="1" applyFont="1" applyAlignment="1">
      <alignment vertical="center"/>
    </xf>
    <xf numFmtId="0" fontId="3" fillId="7" borderId="16" xfId="0" applyFont="1" applyFill="1" applyBorder="1" applyAlignment="1">
      <alignment vertical="center" wrapText="1"/>
    </xf>
    <xf numFmtId="10" fontId="18" fillId="7" borderId="16" xfId="3" applyNumberFormat="1" applyFont="1" applyFill="1" applyBorder="1" applyAlignment="1">
      <alignment horizontal="center" vertical="center" wrapText="1"/>
    </xf>
    <xf numFmtId="7" fontId="8" fillId="0" borderId="0" xfId="0" applyNumberFormat="1" applyFont="1" applyAlignment="1">
      <alignment horizontal="center" vertical="center"/>
    </xf>
    <xf numFmtId="167" fontId="3" fillId="0" borderId="16" xfId="0" applyNumberFormat="1" applyFont="1" applyBorder="1" applyAlignment="1">
      <alignment horizontal="right" vertical="center" wrapText="1"/>
    </xf>
    <xf numFmtId="0" fontId="8" fillId="6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8" fillId="5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</cellXfs>
  <cellStyles count="4">
    <cellStyle name="Moeda" xfId="1" builtinId="4"/>
    <cellStyle name="Normal" xfId="0" builtinId="0"/>
    <cellStyle name="Porcentagem 3" xfId="3" xr:uid="{8947C9B9-C46C-462D-B8E5-BD69C06AAE11}"/>
    <cellStyle name="Vírgula 3" xfId="2" xr:uid="{A0429EE7-A932-499E-93B9-8B4FA64B9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A89" workbookViewId="0">
      <selection activeCell="C86" sqref="C86"/>
    </sheetView>
  </sheetViews>
  <sheetFormatPr defaultRowHeight="15.75" x14ac:dyDescent="0.25"/>
  <cols>
    <col min="1" max="1" width="9.140625" style="1"/>
    <col min="2" max="2" width="81.28515625" style="1" customWidth="1"/>
    <col min="3" max="3" width="19.28515625" style="1" customWidth="1"/>
    <col min="4" max="4" width="11.140625" style="1" bestFit="1" customWidth="1"/>
    <col min="5" max="5" width="15.28515625" style="1" customWidth="1"/>
    <col min="6" max="6" width="16.42578125" style="1" bestFit="1" customWidth="1"/>
    <col min="7" max="7" width="9.140625" style="1"/>
    <col min="8" max="8" width="77.85546875" style="1" customWidth="1"/>
    <col min="9" max="9" width="11.7109375" style="1" customWidth="1"/>
    <col min="10" max="256" width="9.140625" style="1"/>
    <col min="257" max="257" width="81.28515625" style="1" customWidth="1"/>
    <col min="258" max="258" width="19.28515625" style="1" customWidth="1"/>
    <col min="259" max="259" width="14.28515625" style="1" customWidth="1"/>
    <col min="260" max="260" width="20.140625" style="1" customWidth="1"/>
    <col min="261" max="261" width="15.140625" style="1" bestFit="1" customWidth="1"/>
    <col min="262" max="262" width="16.42578125" style="1" bestFit="1" customWidth="1"/>
    <col min="263" max="263" width="9.140625" style="1"/>
    <col min="264" max="264" width="77.85546875" style="1" customWidth="1"/>
    <col min="265" max="265" width="11.7109375" style="1" customWidth="1"/>
    <col min="266" max="512" width="9.140625" style="1"/>
    <col min="513" max="513" width="81.28515625" style="1" customWidth="1"/>
    <col min="514" max="514" width="19.28515625" style="1" customWidth="1"/>
    <col min="515" max="515" width="14.28515625" style="1" customWidth="1"/>
    <col min="516" max="516" width="20.140625" style="1" customWidth="1"/>
    <col min="517" max="517" width="15.140625" style="1" bestFit="1" customWidth="1"/>
    <col min="518" max="518" width="16.42578125" style="1" bestFit="1" customWidth="1"/>
    <col min="519" max="519" width="9.140625" style="1"/>
    <col min="520" max="520" width="77.85546875" style="1" customWidth="1"/>
    <col min="521" max="521" width="11.7109375" style="1" customWidth="1"/>
    <col min="522" max="768" width="9.140625" style="1"/>
    <col min="769" max="769" width="81.28515625" style="1" customWidth="1"/>
    <col min="770" max="770" width="19.28515625" style="1" customWidth="1"/>
    <col min="771" max="771" width="14.28515625" style="1" customWidth="1"/>
    <col min="772" max="772" width="20.140625" style="1" customWidth="1"/>
    <col min="773" max="773" width="15.140625" style="1" bestFit="1" customWidth="1"/>
    <col min="774" max="774" width="16.42578125" style="1" bestFit="1" customWidth="1"/>
    <col min="775" max="775" width="9.140625" style="1"/>
    <col min="776" max="776" width="77.85546875" style="1" customWidth="1"/>
    <col min="777" max="777" width="11.7109375" style="1" customWidth="1"/>
    <col min="778" max="1024" width="9.140625" style="1"/>
    <col min="1025" max="1025" width="81.28515625" style="1" customWidth="1"/>
    <col min="1026" max="1026" width="19.28515625" style="1" customWidth="1"/>
    <col min="1027" max="1027" width="14.28515625" style="1" customWidth="1"/>
    <col min="1028" max="1028" width="20.140625" style="1" customWidth="1"/>
    <col min="1029" max="1029" width="15.140625" style="1" bestFit="1" customWidth="1"/>
    <col min="1030" max="1030" width="16.42578125" style="1" bestFit="1" customWidth="1"/>
    <col min="1031" max="1031" width="9.140625" style="1"/>
    <col min="1032" max="1032" width="77.85546875" style="1" customWidth="1"/>
    <col min="1033" max="1033" width="11.7109375" style="1" customWidth="1"/>
    <col min="1034" max="1280" width="9.140625" style="1"/>
    <col min="1281" max="1281" width="81.28515625" style="1" customWidth="1"/>
    <col min="1282" max="1282" width="19.28515625" style="1" customWidth="1"/>
    <col min="1283" max="1283" width="14.28515625" style="1" customWidth="1"/>
    <col min="1284" max="1284" width="20.140625" style="1" customWidth="1"/>
    <col min="1285" max="1285" width="15.140625" style="1" bestFit="1" customWidth="1"/>
    <col min="1286" max="1286" width="16.42578125" style="1" bestFit="1" customWidth="1"/>
    <col min="1287" max="1287" width="9.140625" style="1"/>
    <col min="1288" max="1288" width="77.85546875" style="1" customWidth="1"/>
    <col min="1289" max="1289" width="11.7109375" style="1" customWidth="1"/>
    <col min="1290" max="1536" width="9.140625" style="1"/>
    <col min="1537" max="1537" width="81.28515625" style="1" customWidth="1"/>
    <col min="1538" max="1538" width="19.28515625" style="1" customWidth="1"/>
    <col min="1539" max="1539" width="14.28515625" style="1" customWidth="1"/>
    <col min="1540" max="1540" width="20.140625" style="1" customWidth="1"/>
    <col min="1541" max="1541" width="15.140625" style="1" bestFit="1" customWidth="1"/>
    <col min="1542" max="1542" width="16.42578125" style="1" bestFit="1" customWidth="1"/>
    <col min="1543" max="1543" width="9.140625" style="1"/>
    <col min="1544" max="1544" width="77.85546875" style="1" customWidth="1"/>
    <col min="1545" max="1545" width="11.7109375" style="1" customWidth="1"/>
    <col min="1546" max="1792" width="9.140625" style="1"/>
    <col min="1793" max="1793" width="81.28515625" style="1" customWidth="1"/>
    <col min="1794" max="1794" width="19.28515625" style="1" customWidth="1"/>
    <col min="1795" max="1795" width="14.28515625" style="1" customWidth="1"/>
    <col min="1796" max="1796" width="20.140625" style="1" customWidth="1"/>
    <col min="1797" max="1797" width="15.140625" style="1" bestFit="1" customWidth="1"/>
    <col min="1798" max="1798" width="16.42578125" style="1" bestFit="1" customWidth="1"/>
    <col min="1799" max="1799" width="9.140625" style="1"/>
    <col min="1800" max="1800" width="77.85546875" style="1" customWidth="1"/>
    <col min="1801" max="1801" width="11.7109375" style="1" customWidth="1"/>
    <col min="1802" max="2048" width="9.140625" style="1"/>
    <col min="2049" max="2049" width="81.28515625" style="1" customWidth="1"/>
    <col min="2050" max="2050" width="19.28515625" style="1" customWidth="1"/>
    <col min="2051" max="2051" width="14.28515625" style="1" customWidth="1"/>
    <col min="2052" max="2052" width="20.140625" style="1" customWidth="1"/>
    <col min="2053" max="2053" width="15.140625" style="1" bestFit="1" customWidth="1"/>
    <col min="2054" max="2054" width="16.42578125" style="1" bestFit="1" customWidth="1"/>
    <col min="2055" max="2055" width="9.140625" style="1"/>
    <col min="2056" max="2056" width="77.85546875" style="1" customWidth="1"/>
    <col min="2057" max="2057" width="11.7109375" style="1" customWidth="1"/>
    <col min="2058" max="2304" width="9.140625" style="1"/>
    <col min="2305" max="2305" width="81.28515625" style="1" customWidth="1"/>
    <col min="2306" max="2306" width="19.28515625" style="1" customWidth="1"/>
    <col min="2307" max="2307" width="14.28515625" style="1" customWidth="1"/>
    <col min="2308" max="2308" width="20.140625" style="1" customWidth="1"/>
    <col min="2309" max="2309" width="15.140625" style="1" bestFit="1" customWidth="1"/>
    <col min="2310" max="2310" width="16.42578125" style="1" bestFit="1" customWidth="1"/>
    <col min="2311" max="2311" width="9.140625" style="1"/>
    <col min="2312" max="2312" width="77.85546875" style="1" customWidth="1"/>
    <col min="2313" max="2313" width="11.7109375" style="1" customWidth="1"/>
    <col min="2314" max="2560" width="9.140625" style="1"/>
    <col min="2561" max="2561" width="81.28515625" style="1" customWidth="1"/>
    <col min="2562" max="2562" width="19.28515625" style="1" customWidth="1"/>
    <col min="2563" max="2563" width="14.28515625" style="1" customWidth="1"/>
    <col min="2564" max="2564" width="20.140625" style="1" customWidth="1"/>
    <col min="2565" max="2565" width="15.140625" style="1" bestFit="1" customWidth="1"/>
    <col min="2566" max="2566" width="16.42578125" style="1" bestFit="1" customWidth="1"/>
    <col min="2567" max="2567" width="9.140625" style="1"/>
    <col min="2568" max="2568" width="77.85546875" style="1" customWidth="1"/>
    <col min="2569" max="2569" width="11.7109375" style="1" customWidth="1"/>
    <col min="2570" max="2816" width="9.140625" style="1"/>
    <col min="2817" max="2817" width="81.28515625" style="1" customWidth="1"/>
    <col min="2818" max="2818" width="19.28515625" style="1" customWidth="1"/>
    <col min="2819" max="2819" width="14.28515625" style="1" customWidth="1"/>
    <col min="2820" max="2820" width="20.140625" style="1" customWidth="1"/>
    <col min="2821" max="2821" width="15.140625" style="1" bestFit="1" customWidth="1"/>
    <col min="2822" max="2822" width="16.42578125" style="1" bestFit="1" customWidth="1"/>
    <col min="2823" max="2823" width="9.140625" style="1"/>
    <col min="2824" max="2824" width="77.85546875" style="1" customWidth="1"/>
    <col min="2825" max="2825" width="11.7109375" style="1" customWidth="1"/>
    <col min="2826" max="3072" width="9.140625" style="1"/>
    <col min="3073" max="3073" width="81.28515625" style="1" customWidth="1"/>
    <col min="3074" max="3074" width="19.28515625" style="1" customWidth="1"/>
    <col min="3075" max="3075" width="14.28515625" style="1" customWidth="1"/>
    <col min="3076" max="3076" width="20.140625" style="1" customWidth="1"/>
    <col min="3077" max="3077" width="15.140625" style="1" bestFit="1" customWidth="1"/>
    <col min="3078" max="3078" width="16.42578125" style="1" bestFit="1" customWidth="1"/>
    <col min="3079" max="3079" width="9.140625" style="1"/>
    <col min="3080" max="3080" width="77.85546875" style="1" customWidth="1"/>
    <col min="3081" max="3081" width="11.7109375" style="1" customWidth="1"/>
    <col min="3082" max="3328" width="9.140625" style="1"/>
    <col min="3329" max="3329" width="81.28515625" style="1" customWidth="1"/>
    <col min="3330" max="3330" width="19.28515625" style="1" customWidth="1"/>
    <col min="3331" max="3331" width="14.28515625" style="1" customWidth="1"/>
    <col min="3332" max="3332" width="20.140625" style="1" customWidth="1"/>
    <col min="3333" max="3333" width="15.140625" style="1" bestFit="1" customWidth="1"/>
    <col min="3334" max="3334" width="16.42578125" style="1" bestFit="1" customWidth="1"/>
    <col min="3335" max="3335" width="9.140625" style="1"/>
    <col min="3336" max="3336" width="77.85546875" style="1" customWidth="1"/>
    <col min="3337" max="3337" width="11.7109375" style="1" customWidth="1"/>
    <col min="3338" max="3584" width="9.140625" style="1"/>
    <col min="3585" max="3585" width="81.28515625" style="1" customWidth="1"/>
    <col min="3586" max="3586" width="19.28515625" style="1" customWidth="1"/>
    <col min="3587" max="3587" width="14.28515625" style="1" customWidth="1"/>
    <col min="3588" max="3588" width="20.140625" style="1" customWidth="1"/>
    <col min="3589" max="3589" width="15.140625" style="1" bestFit="1" customWidth="1"/>
    <col min="3590" max="3590" width="16.42578125" style="1" bestFit="1" customWidth="1"/>
    <col min="3591" max="3591" width="9.140625" style="1"/>
    <col min="3592" max="3592" width="77.85546875" style="1" customWidth="1"/>
    <col min="3593" max="3593" width="11.7109375" style="1" customWidth="1"/>
    <col min="3594" max="3840" width="9.140625" style="1"/>
    <col min="3841" max="3841" width="81.28515625" style="1" customWidth="1"/>
    <col min="3842" max="3842" width="19.28515625" style="1" customWidth="1"/>
    <col min="3843" max="3843" width="14.28515625" style="1" customWidth="1"/>
    <col min="3844" max="3844" width="20.140625" style="1" customWidth="1"/>
    <col min="3845" max="3845" width="15.140625" style="1" bestFit="1" customWidth="1"/>
    <col min="3846" max="3846" width="16.42578125" style="1" bestFit="1" customWidth="1"/>
    <col min="3847" max="3847" width="9.140625" style="1"/>
    <col min="3848" max="3848" width="77.85546875" style="1" customWidth="1"/>
    <col min="3849" max="3849" width="11.7109375" style="1" customWidth="1"/>
    <col min="3850" max="4096" width="9.140625" style="1"/>
    <col min="4097" max="4097" width="81.28515625" style="1" customWidth="1"/>
    <col min="4098" max="4098" width="19.28515625" style="1" customWidth="1"/>
    <col min="4099" max="4099" width="14.28515625" style="1" customWidth="1"/>
    <col min="4100" max="4100" width="20.140625" style="1" customWidth="1"/>
    <col min="4101" max="4101" width="15.140625" style="1" bestFit="1" customWidth="1"/>
    <col min="4102" max="4102" width="16.42578125" style="1" bestFit="1" customWidth="1"/>
    <col min="4103" max="4103" width="9.140625" style="1"/>
    <col min="4104" max="4104" width="77.85546875" style="1" customWidth="1"/>
    <col min="4105" max="4105" width="11.7109375" style="1" customWidth="1"/>
    <col min="4106" max="4352" width="9.140625" style="1"/>
    <col min="4353" max="4353" width="81.28515625" style="1" customWidth="1"/>
    <col min="4354" max="4354" width="19.28515625" style="1" customWidth="1"/>
    <col min="4355" max="4355" width="14.28515625" style="1" customWidth="1"/>
    <col min="4356" max="4356" width="20.140625" style="1" customWidth="1"/>
    <col min="4357" max="4357" width="15.140625" style="1" bestFit="1" customWidth="1"/>
    <col min="4358" max="4358" width="16.42578125" style="1" bestFit="1" customWidth="1"/>
    <col min="4359" max="4359" width="9.140625" style="1"/>
    <col min="4360" max="4360" width="77.85546875" style="1" customWidth="1"/>
    <col min="4361" max="4361" width="11.7109375" style="1" customWidth="1"/>
    <col min="4362" max="4608" width="9.140625" style="1"/>
    <col min="4609" max="4609" width="81.28515625" style="1" customWidth="1"/>
    <col min="4610" max="4610" width="19.28515625" style="1" customWidth="1"/>
    <col min="4611" max="4611" width="14.28515625" style="1" customWidth="1"/>
    <col min="4612" max="4612" width="20.140625" style="1" customWidth="1"/>
    <col min="4613" max="4613" width="15.140625" style="1" bestFit="1" customWidth="1"/>
    <col min="4614" max="4614" width="16.42578125" style="1" bestFit="1" customWidth="1"/>
    <col min="4615" max="4615" width="9.140625" style="1"/>
    <col min="4616" max="4616" width="77.85546875" style="1" customWidth="1"/>
    <col min="4617" max="4617" width="11.7109375" style="1" customWidth="1"/>
    <col min="4618" max="4864" width="9.140625" style="1"/>
    <col min="4865" max="4865" width="81.28515625" style="1" customWidth="1"/>
    <col min="4866" max="4866" width="19.28515625" style="1" customWidth="1"/>
    <col min="4867" max="4867" width="14.28515625" style="1" customWidth="1"/>
    <col min="4868" max="4868" width="20.140625" style="1" customWidth="1"/>
    <col min="4869" max="4869" width="15.140625" style="1" bestFit="1" customWidth="1"/>
    <col min="4870" max="4870" width="16.42578125" style="1" bestFit="1" customWidth="1"/>
    <col min="4871" max="4871" width="9.140625" style="1"/>
    <col min="4872" max="4872" width="77.85546875" style="1" customWidth="1"/>
    <col min="4873" max="4873" width="11.7109375" style="1" customWidth="1"/>
    <col min="4874" max="5120" width="9.140625" style="1"/>
    <col min="5121" max="5121" width="81.28515625" style="1" customWidth="1"/>
    <col min="5122" max="5122" width="19.28515625" style="1" customWidth="1"/>
    <col min="5123" max="5123" width="14.28515625" style="1" customWidth="1"/>
    <col min="5124" max="5124" width="20.140625" style="1" customWidth="1"/>
    <col min="5125" max="5125" width="15.140625" style="1" bestFit="1" customWidth="1"/>
    <col min="5126" max="5126" width="16.42578125" style="1" bestFit="1" customWidth="1"/>
    <col min="5127" max="5127" width="9.140625" style="1"/>
    <col min="5128" max="5128" width="77.85546875" style="1" customWidth="1"/>
    <col min="5129" max="5129" width="11.7109375" style="1" customWidth="1"/>
    <col min="5130" max="5376" width="9.140625" style="1"/>
    <col min="5377" max="5377" width="81.28515625" style="1" customWidth="1"/>
    <col min="5378" max="5378" width="19.28515625" style="1" customWidth="1"/>
    <col min="5379" max="5379" width="14.28515625" style="1" customWidth="1"/>
    <col min="5380" max="5380" width="20.140625" style="1" customWidth="1"/>
    <col min="5381" max="5381" width="15.140625" style="1" bestFit="1" customWidth="1"/>
    <col min="5382" max="5382" width="16.42578125" style="1" bestFit="1" customWidth="1"/>
    <col min="5383" max="5383" width="9.140625" style="1"/>
    <col min="5384" max="5384" width="77.85546875" style="1" customWidth="1"/>
    <col min="5385" max="5385" width="11.7109375" style="1" customWidth="1"/>
    <col min="5386" max="5632" width="9.140625" style="1"/>
    <col min="5633" max="5633" width="81.28515625" style="1" customWidth="1"/>
    <col min="5634" max="5634" width="19.28515625" style="1" customWidth="1"/>
    <col min="5635" max="5635" width="14.28515625" style="1" customWidth="1"/>
    <col min="5636" max="5636" width="20.140625" style="1" customWidth="1"/>
    <col min="5637" max="5637" width="15.140625" style="1" bestFit="1" customWidth="1"/>
    <col min="5638" max="5638" width="16.42578125" style="1" bestFit="1" customWidth="1"/>
    <col min="5639" max="5639" width="9.140625" style="1"/>
    <col min="5640" max="5640" width="77.85546875" style="1" customWidth="1"/>
    <col min="5641" max="5641" width="11.7109375" style="1" customWidth="1"/>
    <col min="5642" max="5888" width="9.140625" style="1"/>
    <col min="5889" max="5889" width="81.28515625" style="1" customWidth="1"/>
    <col min="5890" max="5890" width="19.28515625" style="1" customWidth="1"/>
    <col min="5891" max="5891" width="14.28515625" style="1" customWidth="1"/>
    <col min="5892" max="5892" width="20.140625" style="1" customWidth="1"/>
    <col min="5893" max="5893" width="15.140625" style="1" bestFit="1" customWidth="1"/>
    <col min="5894" max="5894" width="16.42578125" style="1" bestFit="1" customWidth="1"/>
    <col min="5895" max="5895" width="9.140625" style="1"/>
    <col min="5896" max="5896" width="77.85546875" style="1" customWidth="1"/>
    <col min="5897" max="5897" width="11.7109375" style="1" customWidth="1"/>
    <col min="5898" max="6144" width="9.140625" style="1"/>
    <col min="6145" max="6145" width="81.28515625" style="1" customWidth="1"/>
    <col min="6146" max="6146" width="19.28515625" style="1" customWidth="1"/>
    <col min="6147" max="6147" width="14.28515625" style="1" customWidth="1"/>
    <col min="6148" max="6148" width="20.140625" style="1" customWidth="1"/>
    <col min="6149" max="6149" width="15.140625" style="1" bestFit="1" customWidth="1"/>
    <col min="6150" max="6150" width="16.42578125" style="1" bestFit="1" customWidth="1"/>
    <col min="6151" max="6151" width="9.140625" style="1"/>
    <col min="6152" max="6152" width="77.85546875" style="1" customWidth="1"/>
    <col min="6153" max="6153" width="11.7109375" style="1" customWidth="1"/>
    <col min="6154" max="6400" width="9.140625" style="1"/>
    <col min="6401" max="6401" width="81.28515625" style="1" customWidth="1"/>
    <col min="6402" max="6402" width="19.28515625" style="1" customWidth="1"/>
    <col min="6403" max="6403" width="14.28515625" style="1" customWidth="1"/>
    <col min="6404" max="6404" width="20.140625" style="1" customWidth="1"/>
    <col min="6405" max="6405" width="15.140625" style="1" bestFit="1" customWidth="1"/>
    <col min="6406" max="6406" width="16.42578125" style="1" bestFit="1" customWidth="1"/>
    <col min="6407" max="6407" width="9.140625" style="1"/>
    <col min="6408" max="6408" width="77.85546875" style="1" customWidth="1"/>
    <col min="6409" max="6409" width="11.7109375" style="1" customWidth="1"/>
    <col min="6410" max="6656" width="9.140625" style="1"/>
    <col min="6657" max="6657" width="81.28515625" style="1" customWidth="1"/>
    <col min="6658" max="6658" width="19.28515625" style="1" customWidth="1"/>
    <col min="6659" max="6659" width="14.28515625" style="1" customWidth="1"/>
    <col min="6660" max="6660" width="20.140625" style="1" customWidth="1"/>
    <col min="6661" max="6661" width="15.140625" style="1" bestFit="1" customWidth="1"/>
    <col min="6662" max="6662" width="16.42578125" style="1" bestFit="1" customWidth="1"/>
    <col min="6663" max="6663" width="9.140625" style="1"/>
    <col min="6664" max="6664" width="77.85546875" style="1" customWidth="1"/>
    <col min="6665" max="6665" width="11.7109375" style="1" customWidth="1"/>
    <col min="6666" max="6912" width="9.140625" style="1"/>
    <col min="6913" max="6913" width="81.28515625" style="1" customWidth="1"/>
    <col min="6914" max="6914" width="19.28515625" style="1" customWidth="1"/>
    <col min="6915" max="6915" width="14.28515625" style="1" customWidth="1"/>
    <col min="6916" max="6916" width="20.140625" style="1" customWidth="1"/>
    <col min="6917" max="6917" width="15.140625" style="1" bestFit="1" customWidth="1"/>
    <col min="6918" max="6918" width="16.42578125" style="1" bestFit="1" customWidth="1"/>
    <col min="6919" max="6919" width="9.140625" style="1"/>
    <col min="6920" max="6920" width="77.85546875" style="1" customWidth="1"/>
    <col min="6921" max="6921" width="11.7109375" style="1" customWidth="1"/>
    <col min="6922" max="7168" width="9.140625" style="1"/>
    <col min="7169" max="7169" width="81.28515625" style="1" customWidth="1"/>
    <col min="7170" max="7170" width="19.28515625" style="1" customWidth="1"/>
    <col min="7171" max="7171" width="14.28515625" style="1" customWidth="1"/>
    <col min="7172" max="7172" width="20.140625" style="1" customWidth="1"/>
    <col min="7173" max="7173" width="15.140625" style="1" bestFit="1" customWidth="1"/>
    <col min="7174" max="7174" width="16.42578125" style="1" bestFit="1" customWidth="1"/>
    <col min="7175" max="7175" width="9.140625" style="1"/>
    <col min="7176" max="7176" width="77.85546875" style="1" customWidth="1"/>
    <col min="7177" max="7177" width="11.7109375" style="1" customWidth="1"/>
    <col min="7178" max="7424" width="9.140625" style="1"/>
    <col min="7425" max="7425" width="81.28515625" style="1" customWidth="1"/>
    <col min="7426" max="7426" width="19.28515625" style="1" customWidth="1"/>
    <col min="7427" max="7427" width="14.28515625" style="1" customWidth="1"/>
    <col min="7428" max="7428" width="20.140625" style="1" customWidth="1"/>
    <col min="7429" max="7429" width="15.140625" style="1" bestFit="1" customWidth="1"/>
    <col min="7430" max="7430" width="16.42578125" style="1" bestFit="1" customWidth="1"/>
    <col min="7431" max="7431" width="9.140625" style="1"/>
    <col min="7432" max="7432" width="77.85546875" style="1" customWidth="1"/>
    <col min="7433" max="7433" width="11.7109375" style="1" customWidth="1"/>
    <col min="7434" max="7680" width="9.140625" style="1"/>
    <col min="7681" max="7681" width="81.28515625" style="1" customWidth="1"/>
    <col min="7682" max="7682" width="19.28515625" style="1" customWidth="1"/>
    <col min="7683" max="7683" width="14.28515625" style="1" customWidth="1"/>
    <col min="7684" max="7684" width="20.140625" style="1" customWidth="1"/>
    <col min="7685" max="7685" width="15.140625" style="1" bestFit="1" customWidth="1"/>
    <col min="7686" max="7686" width="16.42578125" style="1" bestFit="1" customWidth="1"/>
    <col min="7687" max="7687" width="9.140625" style="1"/>
    <col min="7688" max="7688" width="77.85546875" style="1" customWidth="1"/>
    <col min="7689" max="7689" width="11.7109375" style="1" customWidth="1"/>
    <col min="7690" max="7936" width="9.140625" style="1"/>
    <col min="7937" max="7937" width="81.28515625" style="1" customWidth="1"/>
    <col min="7938" max="7938" width="19.28515625" style="1" customWidth="1"/>
    <col min="7939" max="7939" width="14.28515625" style="1" customWidth="1"/>
    <col min="7940" max="7940" width="20.140625" style="1" customWidth="1"/>
    <col min="7941" max="7941" width="15.140625" style="1" bestFit="1" customWidth="1"/>
    <col min="7942" max="7942" width="16.42578125" style="1" bestFit="1" customWidth="1"/>
    <col min="7943" max="7943" width="9.140625" style="1"/>
    <col min="7944" max="7944" width="77.85546875" style="1" customWidth="1"/>
    <col min="7945" max="7945" width="11.7109375" style="1" customWidth="1"/>
    <col min="7946" max="8192" width="9.140625" style="1"/>
    <col min="8193" max="8193" width="81.28515625" style="1" customWidth="1"/>
    <col min="8194" max="8194" width="19.28515625" style="1" customWidth="1"/>
    <col min="8195" max="8195" width="14.28515625" style="1" customWidth="1"/>
    <col min="8196" max="8196" width="20.140625" style="1" customWidth="1"/>
    <col min="8197" max="8197" width="15.140625" style="1" bestFit="1" customWidth="1"/>
    <col min="8198" max="8198" width="16.42578125" style="1" bestFit="1" customWidth="1"/>
    <col min="8199" max="8199" width="9.140625" style="1"/>
    <col min="8200" max="8200" width="77.85546875" style="1" customWidth="1"/>
    <col min="8201" max="8201" width="11.7109375" style="1" customWidth="1"/>
    <col min="8202" max="8448" width="9.140625" style="1"/>
    <col min="8449" max="8449" width="81.28515625" style="1" customWidth="1"/>
    <col min="8450" max="8450" width="19.28515625" style="1" customWidth="1"/>
    <col min="8451" max="8451" width="14.28515625" style="1" customWidth="1"/>
    <col min="8452" max="8452" width="20.140625" style="1" customWidth="1"/>
    <col min="8453" max="8453" width="15.140625" style="1" bestFit="1" customWidth="1"/>
    <col min="8454" max="8454" width="16.42578125" style="1" bestFit="1" customWidth="1"/>
    <col min="8455" max="8455" width="9.140625" style="1"/>
    <col min="8456" max="8456" width="77.85546875" style="1" customWidth="1"/>
    <col min="8457" max="8457" width="11.7109375" style="1" customWidth="1"/>
    <col min="8458" max="8704" width="9.140625" style="1"/>
    <col min="8705" max="8705" width="81.28515625" style="1" customWidth="1"/>
    <col min="8706" max="8706" width="19.28515625" style="1" customWidth="1"/>
    <col min="8707" max="8707" width="14.28515625" style="1" customWidth="1"/>
    <col min="8708" max="8708" width="20.140625" style="1" customWidth="1"/>
    <col min="8709" max="8709" width="15.140625" style="1" bestFit="1" customWidth="1"/>
    <col min="8710" max="8710" width="16.42578125" style="1" bestFit="1" customWidth="1"/>
    <col min="8711" max="8711" width="9.140625" style="1"/>
    <col min="8712" max="8712" width="77.85546875" style="1" customWidth="1"/>
    <col min="8713" max="8713" width="11.7109375" style="1" customWidth="1"/>
    <col min="8714" max="8960" width="9.140625" style="1"/>
    <col min="8961" max="8961" width="81.28515625" style="1" customWidth="1"/>
    <col min="8962" max="8962" width="19.28515625" style="1" customWidth="1"/>
    <col min="8963" max="8963" width="14.28515625" style="1" customWidth="1"/>
    <col min="8964" max="8964" width="20.140625" style="1" customWidth="1"/>
    <col min="8965" max="8965" width="15.140625" style="1" bestFit="1" customWidth="1"/>
    <col min="8966" max="8966" width="16.42578125" style="1" bestFit="1" customWidth="1"/>
    <col min="8967" max="8967" width="9.140625" style="1"/>
    <col min="8968" max="8968" width="77.85546875" style="1" customWidth="1"/>
    <col min="8969" max="8969" width="11.7109375" style="1" customWidth="1"/>
    <col min="8970" max="9216" width="9.140625" style="1"/>
    <col min="9217" max="9217" width="81.28515625" style="1" customWidth="1"/>
    <col min="9218" max="9218" width="19.28515625" style="1" customWidth="1"/>
    <col min="9219" max="9219" width="14.28515625" style="1" customWidth="1"/>
    <col min="9220" max="9220" width="20.140625" style="1" customWidth="1"/>
    <col min="9221" max="9221" width="15.140625" style="1" bestFit="1" customWidth="1"/>
    <col min="9222" max="9222" width="16.42578125" style="1" bestFit="1" customWidth="1"/>
    <col min="9223" max="9223" width="9.140625" style="1"/>
    <col min="9224" max="9224" width="77.85546875" style="1" customWidth="1"/>
    <col min="9225" max="9225" width="11.7109375" style="1" customWidth="1"/>
    <col min="9226" max="9472" width="9.140625" style="1"/>
    <col min="9473" max="9473" width="81.28515625" style="1" customWidth="1"/>
    <col min="9474" max="9474" width="19.28515625" style="1" customWidth="1"/>
    <col min="9475" max="9475" width="14.28515625" style="1" customWidth="1"/>
    <col min="9476" max="9476" width="20.140625" style="1" customWidth="1"/>
    <col min="9477" max="9477" width="15.140625" style="1" bestFit="1" customWidth="1"/>
    <col min="9478" max="9478" width="16.42578125" style="1" bestFit="1" customWidth="1"/>
    <col min="9479" max="9479" width="9.140625" style="1"/>
    <col min="9480" max="9480" width="77.85546875" style="1" customWidth="1"/>
    <col min="9481" max="9481" width="11.7109375" style="1" customWidth="1"/>
    <col min="9482" max="9728" width="9.140625" style="1"/>
    <col min="9729" max="9729" width="81.28515625" style="1" customWidth="1"/>
    <col min="9730" max="9730" width="19.28515625" style="1" customWidth="1"/>
    <col min="9731" max="9731" width="14.28515625" style="1" customWidth="1"/>
    <col min="9732" max="9732" width="20.140625" style="1" customWidth="1"/>
    <col min="9733" max="9733" width="15.140625" style="1" bestFit="1" customWidth="1"/>
    <col min="9734" max="9734" width="16.42578125" style="1" bestFit="1" customWidth="1"/>
    <col min="9735" max="9735" width="9.140625" style="1"/>
    <col min="9736" max="9736" width="77.85546875" style="1" customWidth="1"/>
    <col min="9737" max="9737" width="11.7109375" style="1" customWidth="1"/>
    <col min="9738" max="9984" width="9.140625" style="1"/>
    <col min="9985" max="9985" width="81.28515625" style="1" customWidth="1"/>
    <col min="9986" max="9986" width="19.28515625" style="1" customWidth="1"/>
    <col min="9987" max="9987" width="14.28515625" style="1" customWidth="1"/>
    <col min="9988" max="9988" width="20.140625" style="1" customWidth="1"/>
    <col min="9989" max="9989" width="15.140625" style="1" bestFit="1" customWidth="1"/>
    <col min="9990" max="9990" width="16.42578125" style="1" bestFit="1" customWidth="1"/>
    <col min="9991" max="9991" width="9.140625" style="1"/>
    <col min="9992" max="9992" width="77.85546875" style="1" customWidth="1"/>
    <col min="9993" max="9993" width="11.7109375" style="1" customWidth="1"/>
    <col min="9994" max="10240" width="9.140625" style="1"/>
    <col min="10241" max="10241" width="81.28515625" style="1" customWidth="1"/>
    <col min="10242" max="10242" width="19.28515625" style="1" customWidth="1"/>
    <col min="10243" max="10243" width="14.28515625" style="1" customWidth="1"/>
    <col min="10244" max="10244" width="20.140625" style="1" customWidth="1"/>
    <col min="10245" max="10245" width="15.140625" style="1" bestFit="1" customWidth="1"/>
    <col min="10246" max="10246" width="16.42578125" style="1" bestFit="1" customWidth="1"/>
    <col min="10247" max="10247" width="9.140625" style="1"/>
    <col min="10248" max="10248" width="77.85546875" style="1" customWidth="1"/>
    <col min="10249" max="10249" width="11.7109375" style="1" customWidth="1"/>
    <col min="10250" max="10496" width="9.140625" style="1"/>
    <col min="10497" max="10497" width="81.28515625" style="1" customWidth="1"/>
    <col min="10498" max="10498" width="19.28515625" style="1" customWidth="1"/>
    <col min="10499" max="10499" width="14.28515625" style="1" customWidth="1"/>
    <col min="10500" max="10500" width="20.140625" style="1" customWidth="1"/>
    <col min="10501" max="10501" width="15.140625" style="1" bestFit="1" customWidth="1"/>
    <col min="10502" max="10502" width="16.42578125" style="1" bestFit="1" customWidth="1"/>
    <col min="10503" max="10503" width="9.140625" style="1"/>
    <col min="10504" max="10504" width="77.85546875" style="1" customWidth="1"/>
    <col min="10505" max="10505" width="11.7109375" style="1" customWidth="1"/>
    <col min="10506" max="10752" width="9.140625" style="1"/>
    <col min="10753" max="10753" width="81.28515625" style="1" customWidth="1"/>
    <col min="10754" max="10754" width="19.28515625" style="1" customWidth="1"/>
    <col min="10755" max="10755" width="14.28515625" style="1" customWidth="1"/>
    <col min="10756" max="10756" width="20.140625" style="1" customWidth="1"/>
    <col min="10757" max="10757" width="15.140625" style="1" bestFit="1" customWidth="1"/>
    <col min="10758" max="10758" width="16.42578125" style="1" bestFit="1" customWidth="1"/>
    <col min="10759" max="10759" width="9.140625" style="1"/>
    <col min="10760" max="10760" width="77.85546875" style="1" customWidth="1"/>
    <col min="10761" max="10761" width="11.7109375" style="1" customWidth="1"/>
    <col min="10762" max="11008" width="9.140625" style="1"/>
    <col min="11009" max="11009" width="81.28515625" style="1" customWidth="1"/>
    <col min="11010" max="11010" width="19.28515625" style="1" customWidth="1"/>
    <col min="11011" max="11011" width="14.28515625" style="1" customWidth="1"/>
    <col min="11012" max="11012" width="20.140625" style="1" customWidth="1"/>
    <col min="11013" max="11013" width="15.140625" style="1" bestFit="1" customWidth="1"/>
    <col min="11014" max="11014" width="16.42578125" style="1" bestFit="1" customWidth="1"/>
    <col min="11015" max="11015" width="9.140625" style="1"/>
    <col min="11016" max="11016" width="77.85546875" style="1" customWidth="1"/>
    <col min="11017" max="11017" width="11.7109375" style="1" customWidth="1"/>
    <col min="11018" max="11264" width="9.140625" style="1"/>
    <col min="11265" max="11265" width="81.28515625" style="1" customWidth="1"/>
    <col min="11266" max="11266" width="19.28515625" style="1" customWidth="1"/>
    <col min="11267" max="11267" width="14.28515625" style="1" customWidth="1"/>
    <col min="11268" max="11268" width="20.140625" style="1" customWidth="1"/>
    <col min="11269" max="11269" width="15.140625" style="1" bestFit="1" customWidth="1"/>
    <col min="11270" max="11270" width="16.42578125" style="1" bestFit="1" customWidth="1"/>
    <col min="11271" max="11271" width="9.140625" style="1"/>
    <col min="11272" max="11272" width="77.85546875" style="1" customWidth="1"/>
    <col min="11273" max="11273" width="11.7109375" style="1" customWidth="1"/>
    <col min="11274" max="11520" width="9.140625" style="1"/>
    <col min="11521" max="11521" width="81.28515625" style="1" customWidth="1"/>
    <col min="11522" max="11522" width="19.28515625" style="1" customWidth="1"/>
    <col min="11523" max="11523" width="14.28515625" style="1" customWidth="1"/>
    <col min="11524" max="11524" width="20.140625" style="1" customWidth="1"/>
    <col min="11525" max="11525" width="15.140625" style="1" bestFit="1" customWidth="1"/>
    <col min="11526" max="11526" width="16.42578125" style="1" bestFit="1" customWidth="1"/>
    <col min="11527" max="11527" width="9.140625" style="1"/>
    <col min="11528" max="11528" width="77.85546875" style="1" customWidth="1"/>
    <col min="11529" max="11529" width="11.7109375" style="1" customWidth="1"/>
    <col min="11530" max="11776" width="9.140625" style="1"/>
    <col min="11777" max="11777" width="81.28515625" style="1" customWidth="1"/>
    <col min="11778" max="11778" width="19.28515625" style="1" customWidth="1"/>
    <col min="11779" max="11779" width="14.28515625" style="1" customWidth="1"/>
    <col min="11780" max="11780" width="20.140625" style="1" customWidth="1"/>
    <col min="11781" max="11781" width="15.140625" style="1" bestFit="1" customWidth="1"/>
    <col min="11782" max="11782" width="16.42578125" style="1" bestFit="1" customWidth="1"/>
    <col min="11783" max="11783" width="9.140625" style="1"/>
    <col min="11784" max="11784" width="77.85546875" style="1" customWidth="1"/>
    <col min="11785" max="11785" width="11.7109375" style="1" customWidth="1"/>
    <col min="11786" max="12032" width="9.140625" style="1"/>
    <col min="12033" max="12033" width="81.28515625" style="1" customWidth="1"/>
    <col min="12034" max="12034" width="19.28515625" style="1" customWidth="1"/>
    <col min="12035" max="12035" width="14.28515625" style="1" customWidth="1"/>
    <col min="12036" max="12036" width="20.140625" style="1" customWidth="1"/>
    <col min="12037" max="12037" width="15.140625" style="1" bestFit="1" customWidth="1"/>
    <col min="12038" max="12038" width="16.42578125" style="1" bestFit="1" customWidth="1"/>
    <col min="12039" max="12039" width="9.140625" style="1"/>
    <col min="12040" max="12040" width="77.85546875" style="1" customWidth="1"/>
    <col min="12041" max="12041" width="11.7109375" style="1" customWidth="1"/>
    <col min="12042" max="12288" width="9.140625" style="1"/>
    <col min="12289" max="12289" width="81.28515625" style="1" customWidth="1"/>
    <col min="12290" max="12290" width="19.28515625" style="1" customWidth="1"/>
    <col min="12291" max="12291" width="14.28515625" style="1" customWidth="1"/>
    <col min="12292" max="12292" width="20.140625" style="1" customWidth="1"/>
    <col min="12293" max="12293" width="15.140625" style="1" bestFit="1" customWidth="1"/>
    <col min="12294" max="12294" width="16.42578125" style="1" bestFit="1" customWidth="1"/>
    <col min="12295" max="12295" width="9.140625" style="1"/>
    <col min="12296" max="12296" width="77.85546875" style="1" customWidth="1"/>
    <col min="12297" max="12297" width="11.7109375" style="1" customWidth="1"/>
    <col min="12298" max="12544" width="9.140625" style="1"/>
    <col min="12545" max="12545" width="81.28515625" style="1" customWidth="1"/>
    <col min="12546" max="12546" width="19.28515625" style="1" customWidth="1"/>
    <col min="12547" max="12547" width="14.28515625" style="1" customWidth="1"/>
    <col min="12548" max="12548" width="20.140625" style="1" customWidth="1"/>
    <col min="12549" max="12549" width="15.140625" style="1" bestFit="1" customWidth="1"/>
    <col min="12550" max="12550" width="16.42578125" style="1" bestFit="1" customWidth="1"/>
    <col min="12551" max="12551" width="9.140625" style="1"/>
    <col min="12552" max="12552" width="77.85546875" style="1" customWidth="1"/>
    <col min="12553" max="12553" width="11.7109375" style="1" customWidth="1"/>
    <col min="12554" max="12800" width="9.140625" style="1"/>
    <col min="12801" max="12801" width="81.28515625" style="1" customWidth="1"/>
    <col min="12802" max="12802" width="19.28515625" style="1" customWidth="1"/>
    <col min="12803" max="12803" width="14.28515625" style="1" customWidth="1"/>
    <col min="12804" max="12804" width="20.140625" style="1" customWidth="1"/>
    <col min="12805" max="12805" width="15.140625" style="1" bestFit="1" customWidth="1"/>
    <col min="12806" max="12806" width="16.42578125" style="1" bestFit="1" customWidth="1"/>
    <col min="12807" max="12807" width="9.140625" style="1"/>
    <col min="12808" max="12808" width="77.85546875" style="1" customWidth="1"/>
    <col min="12809" max="12809" width="11.7109375" style="1" customWidth="1"/>
    <col min="12810" max="13056" width="9.140625" style="1"/>
    <col min="13057" max="13057" width="81.28515625" style="1" customWidth="1"/>
    <col min="13058" max="13058" width="19.28515625" style="1" customWidth="1"/>
    <col min="13059" max="13059" width="14.28515625" style="1" customWidth="1"/>
    <col min="13060" max="13060" width="20.140625" style="1" customWidth="1"/>
    <col min="13061" max="13061" width="15.140625" style="1" bestFit="1" customWidth="1"/>
    <col min="13062" max="13062" width="16.42578125" style="1" bestFit="1" customWidth="1"/>
    <col min="13063" max="13063" width="9.140625" style="1"/>
    <col min="13064" max="13064" width="77.85546875" style="1" customWidth="1"/>
    <col min="13065" max="13065" width="11.7109375" style="1" customWidth="1"/>
    <col min="13066" max="13312" width="9.140625" style="1"/>
    <col min="13313" max="13313" width="81.28515625" style="1" customWidth="1"/>
    <col min="13314" max="13314" width="19.28515625" style="1" customWidth="1"/>
    <col min="13315" max="13315" width="14.28515625" style="1" customWidth="1"/>
    <col min="13316" max="13316" width="20.140625" style="1" customWidth="1"/>
    <col min="13317" max="13317" width="15.140625" style="1" bestFit="1" customWidth="1"/>
    <col min="13318" max="13318" width="16.42578125" style="1" bestFit="1" customWidth="1"/>
    <col min="13319" max="13319" width="9.140625" style="1"/>
    <col min="13320" max="13320" width="77.85546875" style="1" customWidth="1"/>
    <col min="13321" max="13321" width="11.7109375" style="1" customWidth="1"/>
    <col min="13322" max="13568" width="9.140625" style="1"/>
    <col min="13569" max="13569" width="81.28515625" style="1" customWidth="1"/>
    <col min="13570" max="13570" width="19.28515625" style="1" customWidth="1"/>
    <col min="13571" max="13571" width="14.28515625" style="1" customWidth="1"/>
    <col min="13572" max="13572" width="20.140625" style="1" customWidth="1"/>
    <col min="13573" max="13573" width="15.140625" style="1" bestFit="1" customWidth="1"/>
    <col min="13574" max="13574" width="16.42578125" style="1" bestFit="1" customWidth="1"/>
    <col min="13575" max="13575" width="9.140625" style="1"/>
    <col min="13576" max="13576" width="77.85546875" style="1" customWidth="1"/>
    <col min="13577" max="13577" width="11.7109375" style="1" customWidth="1"/>
    <col min="13578" max="13824" width="9.140625" style="1"/>
    <col min="13825" max="13825" width="81.28515625" style="1" customWidth="1"/>
    <col min="13826" max="13826" width="19.28515625" style="1" customWidth="1"/>
    <col min="13827" max="13827" width="14.28515625" style="1" customWidth="1"/>
    <col min="13828" max="13828" width="20.140625" style="1" customWidth="1"/>
    <col min="13829" max="13829" width="15.140625" style="1" bestFit="1" customWidth="1"/>
    <col min="13830" max="13830" width="16.42578125" style="1" bestFit="1" customWidth="1"/>
    <col min="13831" max="13831" width="9.140625" style="1"/>
    <col min="13832" max="13832" width="77.85546875" style="1" customWidth="1"/>
    <col min="13833" max="13833" width="11.7109375" style="1" customWidth="1"/>
    <col min="13834" max="14080" width="9.140625" style="1"/>
    <col min="14081" max="14081" width="81.28515625" style="1" customWidth="1"/>
    <col min="14082" max="14082" width="19.28515625" style="1" customWidth="1"/>
    <col min="14083" max="14083" width="14.28515625" style="1" customWidth="1"/>
    <col min="14084" max="14084" width="20.140625" style="1" customWidth="1"/>
    <col min="14085" max="14085" width="15.140625" style="1" bestFit="1" customWidth="1"/>
    <col min="14086" max="14086" width="16.42578125" style="1" bestFit="1" customWidth="1"/>
    <col min="14087" max="14087" width="9.140625" style="1"/>
    <col min="14088" max="14088" width="77.85546875" style="1" customWidth="1"/>
    <col min="14089" max="14089" width="11.7109375" style="1" customWidth="1"/>
    <col min="14090" max="14336" width="9.140625" style="1"/>
    <col min="14337" max="14337" width="81.28515625" style="1" customWidth="1"/>
    <col min="14338" max="14338" width="19.28515625" style="1" customWidth="1"/>
    <col min="14339" max="14339" width="14.28515625" style="1" customWidth="1"/>
    <col min="14340" max="14340" width="20.140625" style="1" customWidth="1"/>
    <col min="14341" max="14341" width="15.140625" style="1" bestFit="1" customWidth="1"/>
    <col min="14342" max="14342" width="16.42578125" style="1" bestFit="1" customWidth="1"/>
    <col min="14343" max="14343" width="9.140625" style="1"/>
    <col min="14344" max="14344" width="77.85546875" style="1" customWidth="1"/>
    <col min="14345" max="14345" width="11.7109375" style="1" customWidth="1"/>
    <col min="14346" max="14592" width="9.140625" style="1"/>
    <col min="14593" max="14593" width="81.28515625" style="1" customWidth="1"/>
    <col min="14594" max="14594" width="19.28515625" style="1" customWidth="1"/>
    <col min="14595" max="14595" width="14.28515625" style="1" customWidth="1"/>
    <col min="14596" max="14596" width="20.140625" style="1" customWidth="1"/>
    <col min="14597" max="14597" width="15.140625" style="1" bestFit="1" customWidth="1"/>
    <col min="14598" max="14598" width="16.42578125" style="1" bestFit="1" customWidth="1"/>
    <col min="14599" max="14599" width="9.140625" style="1"/>
    <col min="14600" max="14600" width="77.85546875" style="1" customWidth="1"/>
    <col min="14601" max="14601" width="11.7109375" style="1" customWidth="1"/>
    <col min="14602" max="14848" width="9.140625" style="1"/>
    <col min="14849" max="14849" width="81.28515625" style="1" customWidth="1"/>
    <col min="14850" max="14850" width="19.28515625" style="1" customWidth="1"/>
    <col min="14851" max="14851" width="14.28515625" style="1" customWidth="1"/>
    <col min="14852" max="14852" width="20.140625" style="1" customWidth="1"/>
    <col min="14853" max="14853" width="15.140625" style="1" bestFit="1" customWidth="1"/>
    <col min="14854" max="14854" width="16.42578125" style="1" bestFit="1" customWidth="1"/>
    <col min="14855" max="14855" width="9.140625" style="1"/>
    <col min="14856" max="14856" width="77.85546875" style="1" customWidth="1"/>
    <col min="14857" max="14857" width="11.7109375" style="1" customWidth="1"/>
    <col min="14858" max="15104" width="9.140625" style="1"/>
    <col min="15105" max="15105" width="81.28515625" style="1" customWidth="1"/>
    <col min="15106" max="15106" width="19.28515625" style="1" customWidth="1"/>
    <col min="15107" max="15107" width="14.28515625" style="1" customWidth="1"/>
    <col min="15108" max="15108" width="20.140625" style="1" customWidth="1"/>
    <col min="15109" max="15109" width="15.140625" style="1" bestFit="1" customWidth="1"/>
    <col min="15110" max="15110" width="16.42578125" style="1" bestFit="1" customWidth="1"/>
    <col min="15111" max="15111" width="9.140625" style="1"/>
    <col min="15112" max="15112" width="77.85546875" style="1" customWidth="1"/>
    <col min="15113" max="15113" width="11.7109375" style="1" customWidth="1"/>
    <col min="15114" max="15360" width="9.140625" style="1"/>
    <col min="15361" max="15361" width="81.28515625" style="1" customWidth="1"/>
    <col min="15362" max="15362" width="19.28515625" style="1" customWidth="1"/>
    <col min="15363" max="15363" width="14.28515625" style="1" customWidth="1"/>
    <col min="15364" max="15364" width="20.140625" style="1" customWidth="1"/>
    <col min="15365" max="15365" width="15.140625" style="1" bestFit="1" customWidth="1"/>
    <col min="15366" max="15366" width="16.42578125" style="1" bestFit="1" customWidth="1"/>
    <col min="15367" max="15367" width="9.140625" style="1"/>
    <col min="15368" max="15368" width="77.85546875" style="1" customWidth="1"/>
    <col min="15369" max="15369" width="11.7109375" style="1" customWidth="1"/>
    <col min="15370" max="15616" width="9.140625" style="1"/>
    <col min="15617" max="15617" width="81.28515625" style="1" customWidth="1"/>
    <col min="15618" max="15618" width="19.28515625" style="1" customWidth="1"/>
    <col min="15619" max="15619" width="14.28515625" style="1" customWidth="1"/>
    <col min="15620" max="15620" width="20.140625" style="1" customWidth="1"/>
    <col min="15621" max="15621" width="15.140625" style="1" bestFit="1" customWidth="1"/>
    <col min="15622" max="15622" width="16.42578125" style="1" bestFit="1" customWidth="1"/>
    <col min="15623" max="15623" width="9.140625" style="1"/>
    <col min="15624" max="15624" width="77.85546875" style="1" customWidth="1"/>
    <col min="15625" max="15625" width="11.7109375" style="1" customWidth="1"/>
    <col min="15626" max="15872" width="9.140625" style="1"/>
    <col min="15873" max="15873" width="81.28515625" style="1" customWidth="1"/>
    <col min="15874" max="15874" width="19.28515625" style="1" customWidth="1"/>
    <col min="15875" max="15875" width="14.28515625" style="1" customWidth="1"/>
    <col min="15876" max="15876" width="20.140625" style="1" customWidth="1"/>
    <col min="15877" max="15877" width="15.140625" style="1" bestFit="1" customWidth="1"/>
    <col min="15878" max="15878" width="16.42578125" style="1" bestFit="1" customWidth="1"/>
    <col min="15879" max="15879" width="9.140625" style="1"/>
    <col min="15880" max="15880" width="77.85546875" style="1" customWidth="1"/>
    <col min="15881" max="15881" width="11.7109375" style="1" customWidth="1"/>
    <col min="15882" max="16128" width="9.140625" style="1"/>
    <col min="16129" max="16129" width="81.28515625" style="1" customWidth="1"/>
    <col min="16130" max="16130" width="19.28515625" style="1" customWidth="1"/>
    <col min="16131" max="16131" width="14.28515625" style="1" customWidth="1"/>
    <col min="16132" max="16132" width="20.140625" style="1" customWidth="1"/>
    <col min="16133" max="16133" width="15.140625" style="1" bestFit="1" customWidth="1"/>
    <col min="16134" max="16134" width="16.42578125" style="1" bestFit="1" customWidth="1"/>
    <col min="16135" max="16135" width="9.140625" style="1"/>
    <col min="16136" max="16136" width="77.85546875" style="1" customWidth="1"/>
    <col min="16137" max="16137" width="11.7109375" style="1" customWidth="1"/>
    <col min="16138" max="16384" width="9.140625" style="1"/>
  </cols>
  <sheetData>
    <row r="1" spans="1:9" ht="9.75" customHeight="1" x14ac:dyDescent="0.25"/>
    <row r="2" spans="1:9" ht="16.5" x14ac:dyDescent="0.25">
      <c r="A2" s="90" t="s">
        <v>0</v>
      </c>
      <c r="B2" s="90"/>
      <c r="C2" s="90"/>
      <c r="D2" s="90"/>
    </row>
    <row r="3" spans="1:9" ht="16.5" x14ac:dyDescent="0.25">
      <c r="A3" s="90" t="s">
        <v>1</v>
      </c>
      <c r="B3" s="90"/>
      <c r="C3" s="90"/>
      <c r="D3" s="90"/>
    </row>
    <row r="4" spans="1:9" x14ac:dyDescent="0.25">
      <c r="A4" s="91" t="s">
        <v>2</v>
      </c>
      <c r="B4" s="91"/>
      <c r="C4" s="91"/>
      <c r="D4" s="91"/>
    </row>
    <row r="5" spans="1:9" ht="37.5" hidden="1" customHeight="1" x14ac:dyDescent="0.25">
      <c r="A5" s="92" t="s">
        <v>3</v>
      </c>
      <c r="B5" s="92"/>
      <c r="C5" s="92"/>
      <c r="D5" s="92"/>
    </row>
    <row r="6" spans="1:9" ht="9" customHeight="1" x14ac:dyDescent="0.25">
      <c r="A6" s="2"/>
      <c r="B6" s="2"/>
      <c r="C6" s="2"/>
      <c r="D6" s="2"/>
    </row>
    <row r="7" spans="1:9" ht="16.5" thickBot="1" x14ac:dyDescent="0.3">
      <c r="A7" s="93" t="s">
        <v>4</v>
      </c>
      <c r="B7" s="93"/>
      <c r="C7" s="93"/>
      <c r="D7" s="3"/>
    </row>
    <row r="8" spans="1:9" x14ac:dyDescent="0.25">
      <c r="A8" s="4">
        <v>1</v>
      </c>
      <c r="B8" s="5" t="s">
        <v>5</v>
      </c>
      <c r="C8" s="6" t="s">
        <v>129</v>
      </c>
      <c r="D8" s="3"/>
    </row>
    <row r="9" spans="1:9" x14ac:dyDescent="0.25">
      <c r="A9" s="7">
        <v>2</v>
      </c>
      <c r="B9" s="8" t="s">
        <v>6</v>
      </c>
      <c r="C9" s="9"/>
      <c r="D9" s="3"/>
    </row>
    <row r="10" spans="1:9" ht="16.5" thickBot="1" x14ac:dyDescent="0.3">
      <c r="A10" s="10">
        <v>3</v>
      </c>
      <c r="B10" s="11" t="s">
        <v>7</v>
      </c>
      <c r="C10" s="12">
        <v>0</v>
      </c>
      <c r="D10" s="3"/>
    </row>
    <row r="11" spans="1:9" x14ac:dyDescent="0.25">
      <c r="A11" s="7">
        <v>4</v>
      </c>
      <c r="B11" s="8" t="s">
        <v>8</v>
      </c>
      <c r="C11" s="6" t="str">
        <f>C8</f>
        <v>-</v>
      </c>
      <c r="D11" s="13"/>
    </row>
    <row r="12" spans="1:9" x14ac:dyDescent="0.25">
      <c r="A12" s="14">
        <v>5</v>
      </c>
      <c r="B12" s="15" t="s">
        <v>9</v>
      </c>
      <c r="C12" s="16" t="s">
        <v>125</v>
      </c>
      <c r="D12" s="13"/>
    </row>
    <row r="13" spans="1:9" x14ac:dyDescent="0.25">
      <c r="A13" s="14">
        <v>6</v>
      </c>
      <c r="B13" s="15" t="s">
        <v>10</v>
      </c>
      <c r="C13" s="16" t="s">
        <v>125</v>
      </c>
      <c r="D13" s="13"/>
    </row>
    <row r="14" spans="1:9" ht="19.5" thickBot="1" x14ac:dyDescent="0.3">
      <c r="A14" s="17">
        <v>7</v>
      </c>
      <c r="B14" s="18" t="s">
        <v>11</v>
      </c>
      <c r="C14" s="19" t="s">
        <v>12</v>
      </c>
      <c r="D14" s="13"/>
      <c r="H14" s="20"/>
      <c r="I14" s="20"/>
    </row>
    <row r="15" spans="1:9" ht="15.75" hidden="1" customHeight="1" x14ac:dyDescent="0.25">
      <c r="A15" s="21" t="s">
        <v>13</v>
      </c>
      <c r="B15" s="13"/>
      <c r="C15" s="13"/>
      <c r="D15" s="13"/>
      <c r="H15" s="13"/>
      <c r="I15" s="13"/>
    </row>
    <row r="16" spans="1:9" ht="15.75" hidden="1" customHeight="1" x14ac:dyDescent="0.25">
      <c r="A16" s="21" t="s">
        <v>14</v>
      </c>
      <c r="B16" s="13"/>
      <c r="C16" s="13"/>
      <c r="D16" s="13"/>
      <c r="H16" s="22"/>
      <c r="I16" s="22"/>
    </row>
    <row r="17" spans="1:9" ht="6" customHeight="1" x14ac:dyDescent="0.25">
      <c r="A17" s="2"/>
      <c r="B17" s="2"/>
      <c r="C17" s="2"/>
      <c r="D17" s="2"/>
      <c r="H17" s="22"/>
      <c r="I17" s="22"/>
    </row>
    <row r="18" spans="1:9" ht="6" customHeight="1" x14ac:dyDescent="0.25">
      <c r="H18" s="22"/>
      <c r="I18" s="22"/>
    </row>
    <row r="19" spans="1:9" ht="15.75" customHeight="1" x14ac:dyDescent="0.25">
      <c r="A19" s="93" t="s">
        <v>15</v>
      </c>
      <c r="B19" s="93"/>
      <c r="C19" s="93"/>
      <c r="H19" s="22"/>
      <c r="I19" s="22"/>
    </row>
    <row r="20" spans="1:9" ht="9" customHeight="1" thickBot="1" x14ac:dyDescent="0.3">
      <c r="H20" s="22"/>
      <c r="I20" s="22"/>
    </row>
    <row r="21" spans="1:9" ht="16.5" thickBot="1" x14ac:dyDescent="0.3">
      <c r="A21" s="23">
        <v>1</v>
      </c>
      <c r="B21" s="24" t="s">
        <v>16</v>
      </c>
      <c r="C21" s="24" t="s">
        <v>17</v>
      </c>
      <c r="H21" s="22"/>
      <c r="I21" s="22"/>
    </row>
    <row r="22" spans="1:9" ht="16.5" thickBot="1" x14ac:dyDescent="0.3">
      <c r="A22" s="25" t="s">
        <v>18</v>
      </c>
      <c r="B22" s="26" t="s">
        <v>19</v>
      </c>
      <c r="C22" s="27">
        <f>C10</f>
        <v>0</v>
      </c>
      <c r="H22" s="22"/>
      <c r="I22" s="22"/>
    </row>
    <row r="23" spans="1:9" ht="16.5" thickBot="1" x14ac:dyDescent="0.3">
      <c r="A23" s="25" t="s">
        <v>20</v>
      </c>
      <c r="B23" s="26" t="s">
        <v>21</v>
      </c>
      <c r="C23" s="27">
        <v>0</v>
      </c>
      <c r="D23" s="28"/>
      <c r="E23" s="29"/>
      <c r="H23" s="22"/>
      <c r="I23" s="22"/>
    </row>
    <row r="24" spans="1:9" ht="16.5" thickBot="1" x14ac:dyDescent="0.3">
      <c r="A24" s="25" t="s">
        <v>22</v>
      </c>
      <c r="B24" s="26" t="s">
        <v>23</v>
      </c>
      <c r="C24" s="27">
        <v>0</v>
      </c>
      <c r="H24" s="30"/>
      <c r="I24" s="30"/>
    </row>
    <row r="25" spans="1:9" ht="16.5" customHeight="1" thickBot="1" x14ac:dyDescent="0.3">
      <c r="A25" s="25" t="s">
        <v>24</v>
      </c>
      <c r="B25" s="31" t="s">
        <v>25</v>
      </c>
      <c r="C25" s="27">
        <f>IF(E25="NÃO",0,I33)</f>
        <v>0</v>
      </c>
      <c r="E25" s="29"/>
      <c r="H25" s="22"/>
      <c r="I25" s="22"/>
    </row>
    <row r="26" spans="1:9" ht="16.5" thickBot="1" x14ac:dyDescent="0.3">
      <c r="A26" s="25" t="s">
        <v>26</v>
      </c>
      <c r="B26" s="31" t="s">
        <v>27</v>
      </c>
      <c r="C26" s="27">
        <f>IF(E26="NÃO",0,I38)</f>
        <v>0</v>
      </c>
      <c r="E26" s="29"/>
      <c r="H26" s="22"/>
      <c r="I26" s="22"/>
    </row>
    <row r="27" spans="1:9" ht="16.5" thickBot="1" x14ac:dyDescent="0.3">
      <c r="A27" s="25" t="s">
        <v>28</v>
      </c>
      <c r="B27" s="26" t="s">
        <v>29</v>
      </c>
      <c r="C27" s="27">
        <v>0</v>
      </c>
      <c r="H27" s="32"/>
      <c r="I27" s="33"/>
    </row>
    <row r="28" spans="1:9" ht="16.5" thickBot="1" x14ac:dyDescent="0.3">
      <c r="A28" s="94" t="s">
        <v>30</v>
      </c>
      <c r="B28" s="95"/>
      <c r="C28" s="34">
        <f>SUM(C22:C27)</f>
        <v>0</v>
      </c>
      <c r="H28" s="32"/>
      <c r="I28" s="33"/>
    </row>
    <row r="29" spans="1:9" ht="15.75" hidden="1" customHeight="1" x14ac:dyDescent="0.25">
      <c r="A29" s="21" t="s">
        <v>31</v>
      </c>
      <c r="H29" s="32"/>
      <c r="I29" s="33"/>
    </row>
    <row r="30" spans="1:9" x14ac:dyDescent="0.25">
      <c r="H30" s="32"/>
      <c r="I30" s="33"/>
    </row>
    <row r="31" spans="1:9" x14ac:dyDescent="0.25">
      <c r="A31" s="93" t="s">
        <v>32</v>
      </c>
      <c r="B31" s="93"/>
      <c r="C31" s="93"/>
      <c r="D31" s="93"/>
      <c r="H31" s="32"/>
      <c r="I31" s="33"/>
    </row>
    <row r="32" spans="1:9" ht="24" hidden="1" customHeight="1" x14ac:dyDescent="0.25">
      <c r="A32" s="96" t="s">
        <v>33</v>
      </c>
      <c r="B32" s="96"/>
      <c r="C32" s="96"/>
      <c r="D32" s="96"/>
      <c r="H32" s="32"/>
      <c r="I32" s="35"/>
    </row>
    <row r="33" spans="1:9" ht="24" hidden="1" customHeight="1" x14ac:dyDescent="0.25">
      <c r="A33" s="96" t="s">
        <v>34</v>
      </c>
      <c r="B33" s="96"/>
      <c r="C33" s="96"/>
      <c r="D33" s="96"/>
      <c r="H33" s="36"/>
      <c r="I33" s="37"/>
    </row>
    <row r="34" spans="1:9" ht="35.25" hidden="1" customHeight="1" x14ac:dyDescent="0.25">
      <c r="A34" s="97" t="s">
        <v>35</v>
      </c>
      <c r="B34" s="97"/>
      <c r="C34" s="97"/>
      <c r="D34" s="97"/>
      <c r="H34" s="13"/>
      <c r="I34" s="35"/>
    </row>
    <row r="35" spans="1:9" ht="8.25" customHeight="1" x14ac:dyDescent="0.25">
      <c r="A35" s="38"/>
      <c r="H35" s="13"/>
      <c r="I35" s="35"/>
    </row>
    <row r="36" spans="1:9" x14ac:dyDescent="0.25">
      <c r="A36" s="89" t="s">
        <v>36</v>
      </c>
      <c r="B36" s="89"/>
      <c r="C36" s="89"/>
      <c r="D36" s="89"/>
      <c r="H36" s="13"/>
      <c r="I36" s="35"/>
    </row>
    <row r="37" spans="1:9" ht="7.5" customHeight="1" thickBot="1" x14ac:dyDescent="0.3">
      <c r="H37" s="13"/>
      <c r="I37" s="35"/>
    </row>
    <row r="38" spans="1:9" ht="16.5" thickBot="1" x14ac:dyDescent="0.3">
      <c r="A38" s="23" t="s">
        <v>37</v>
      </c>
      <c r="B38" s="24" t="s">
        <v>38</v>
      </c>
      <c r="C38" s="24" t="s">
        <v>39</v>
      </c>
      <c r="D38" s="24" t="s">
        <v>17</v>
      </c>
      <c r="H38" s="39"/>
      <c r="I38" s="40"/>
    </row>
    <row r="39" spans="1:9" ht="16.5" thickBot="1" x14ac:dyDescent="0.3">
      <c r="A39" s="25" t="s">
        <v>18</v>
      </c>
      <c r="B39" s="26" t="s">
        <v>40</v>
      </c>
      <c r="C39" s="41"/>
      <c r="D39" s="27">
        <f>$C$28*C39</f>
        <v>0</v>
      </c>
    </row>
    <row r="40" spans="1:9" ht="16.5" thickBot="1" x14ac:dyDescent="0.3">
      <c r="A40" s="25" t="s">
        <v>20</v>
      </c>
      <c r="B40" s="26" t="s">
        <v>41</v>
      </c>
      <c r="C40" s="42"/>
      <c r="D40" s="27">
        <f>$C$28*C40</f>
        <v>0</v>
      </c>
      <c r="H40" s="13"/>
    </row>
    <row r="41" spans="1:9" ht="16.5" thickBot="1" x14ac:dyDescent="0.3">
      <c r="A41" s="94" t="s">
        <v>42</v>
      </c>
      <c r="B41" s="95"/>
      <c r="C41" s="43"/>
      <c r="D41" s="44">
        <f>SUM(D39:D40)</f>
        <v>0</v>
      </c>
    </row>
    <row r="42" spans="1:9" ht="16.5" thickBot="1" x14ac:dyDescent="0.3">
      <c r="A42" s="25" t="s">
        <v>22</v>
      </c>
      <c r="B42" s="26" t="s">
        <v>43</v>
      </c>
      <c r="C42" s="42"/>
      <c r="D42" s="27">
        <f>$C$28*C42</f>
        <v>0</v>
      </c>
      <c r="H42" s="13"/>
    </row>
    <row r="43" spans="1:9" ht="16.5" thickBot="1" x14ac:dyDescent="0.3">
      <c r="A43" s="94" t="s">
        <v>42</v>
      </c>
      <c r="B43" s="95"/>
      <c r="C43" s="43"/>
      <c r="D43" s="44">
        <f>D41+D42</f>
        <v>0</v>
      </c>
    </row>
    <row r="44" spans="1:9" x14ac:dyDescent="0.25">
      <c r="E44" s="45"/>
    </row>
    <row r="45" spans="1:9" ht="32.25" customHeight="1" x14ac:dyDescent="0.25">
      <c r="A45" s="99" t="s">
        <v>44</v>
      </c>
      <c r="B45" s="99"/>
      <c r="C45" s="99"/>
      <c r="D45" s="99"/>
    </row>
    <row r="46" spans="1:9" ht="21.75" customHeight="1" thickBot="1" x14ac:dyDescent="0.3">
      <c r="A46" s="100" t="s">
        <v>45</v>
      </c>
      <c r="B46" s="100"/>
      <c r="C46" s="46">
        <f>C28</f>
        <v>0</v>
      </c>
    </row>
    <row r="47" spans="1:9" ht="16.5" thickBot="1" x14ac:dyDescent="0.3">
      <c r="A47" s="23" t="s">
        <v>46</v>
      </c>
      <c r="B47" s="24" t="s">
        <v>47</v>
      </c>
      <c r="C47" s="24" t="s">
        <v>39</v>
      </c>
      <c r="D47" s="24" t="s">
        <v>17</v>
      </c>
      <c r="H47" s="20"/>
      <c r="I47" s="39"/>
    </row>
    <row r="48" spans="1:9" ht="16.5" customHeight="1" thickBot="1" x14ac:dyDescent="0.3">
      <c r="A48" s="25" t="s">
        <v>18</v>
      </c>
      <c r="B48" s="26" t="s">
        <v>48</v>
      </c>
      <c r="C48" s="47">
        <v>0.2</v>
      </c>
      <c r="D48" s="48">
        <f>$C$46*C48</f>
        <v>0</v>
      </c>
      <c r="E48" s="49"/>
      <c r="F48" s="49"/>
      <c r="G48" s="49"/>
      <c r="H48" s="50"/>
      <c r="I48" s="50"/>
    </row>
    <row r="49" spans="1:9" ht="16.5" thickBot="1" x14ac:dyDescent="0.3">
      <c r="A49" s="25" t="s">
        <v>20</v>
      </c>
      <c r="B49" s="26" t="s">
        <v>49</v>
      </c>
      <c r="C49" s="47">
        <v>2.5000000000000001E-2</v>
      </c>
      <c r="D49" s="48">
        <f t="shared" ref="D49:D55" si="0">$C$46*C49</f>
        <v>0</v>
      </c>
      <c r="E49" s="49"/>
      <c r="F49" s="49"/>
      <c r="G49" s="49"/>
      <c r="H49" s="50"/>
      <c r="I49" s="50"/>
    </row>
    <row r="50" spans="1:9" ht="16.5" thickBot="1" x14ac:dyDescent="0.3">
      <c r="A50" s="25" t="s">
        <v>22</v>
      </c>
      <c r="B50" s="85" t="s">
        <v>128</v>
      </c>
      <c r="C50" s="86"/>
      <c r="D50" s="48">
        <f t="shared" si="0"/>
        <v>0</v>
      </c>
      <c r="E50" s="49"/>
      <c r="F50" s="49"/>
      <c r="G50" s="49"/>
      <c r="H50" s="50"/>
      <c r="I50" s="50"/>
    </row>
    <row r="51" spans="1:9" ht="16.5" thickBot="1" x14ac:dyDescent="0.3">
      <c r="A51" s="25" t="s">
        <v>24</v>
      </c>
      <c r="B51" s="26" t="s">
        <v>50</v>
      </c>
      <c r="C51" s="47">
        <v>1.4999999999999999E-2</v>
      </c>
      <c r="D51" s="48">
        <f t="shared" si="0"/>
        <v>0</v>
      </c>
      <c r="E51" s="49"/>
      <c r="F51" s="49"/>
      <c r="G51" s="49"/>
      <c r="H51" s="50"/>
      <c r="I51" s="50"/>
    </row>
    <row r="52" spans="1:9" ht="16.5" thickBot="1" x14ac:dyDescent="0.3">
      <c r="A52" s="25" t="s">
        <v>26</v>
      </c>
      <c r="B52" s="26" t="s">
        <v>51</v>
      </c>
      <c r="C52" s="47">
        <v>0.01</v>
      </c>
      <c r="D52" s="48">
        <f>$C$46*C52</f>
        <v>0</v>
      </c>
      <c r="E52" s="49"/>
      <c r="F52" s="49"/>
      <c r="G52" s="49"/>
      <c r="H52" s="50"/>
      <c r="I52" s="50"/>
    </row>
    <row r="53" spans="1:9" ht="16.5" thickBot="1" x14ac:dyDescent="0.3">
      <c r="A53" s="25" t="s">
        <v>28</v>
      </c>
      <c r="B53" s="26" t="s">
        <v>52</v>
      </c>
      <c r="C53" s="47">
        <v>6.0000000000000001E-3</v>
      </c>
      <c r="D53" s="48">
        <f t="shared" si="0"/>
        <v>0</v>
      </c>
      <c r="E53" s="49"/>
      <c r="F53" s="49"/>
      <c r="G53" s="49"/>
      <c r="H53" s="50"/>
      <c r="I53" s="50"/>
    </row>
    <row r="54" spans="1:9" ht="16.5" thickBot="1" x14ac:dyDescent="0.3">
      <c r="A54" s="25" t="s">
        <v>53</v>
      </c>
      <c r="B54" s="26" t="s">
        <v>54</v>
      </c>
      <c r="C54" s="47">
        <v>2E-3</v>
      </c>
      <c r="D54" s="48">
        <f t="shared" si="0"/>
        <v>0</v>
      </c>
      <c r="H54" s="50"/>
      <c r="I54" s="50"/>
    </row>
    <row r="55" spans="1:9" ht="16.5" thickBot="1" x14ac:dyDescent="0.3">
      <c r="A55" s="25" t="s">
        <v>55</v>
      </c>
      <c r="B55" s="26" t="s">
        <v>56</v>
      </c>
      <c r="C55" s="47">
        <v>0.08</v>
      </c>
      <c r="D55" s="48">
        <f t="shared" si="0"/>
        <v>0</v>
      </c>
      <c r="H55" s="50"/>
      <c r="I55" s="50"/>
    </row>
    <row r="56" spans="1:9" ht="16.5" thickBot="1" x14ac:dyDescent="0.3">
      <c r="A56" s="94" t="s">
        <v>57</v>
      </c>
      <c r="B56" s="95"/>
      <c r="C56" s="51">
        <f>SUM(C48:C55)</f>
        <v>0.33800000000000002</v>
      </c>
      <c r="D56" s="44">
        <f>SUM(D48:D55)</f>
        <v>0</v>
      </c>
      <c r="H56" s="52"/>
      <c r="I56" s="52"/>
    </row>
    <row r="57" spans="1:9" ht="15.75" hidden="1" customHeight="1" x14ac:dyDescent="0.25">
      <c r="A57" s="21" t="s">
        <v>58</v>
      </c>
      <c r="B57" s="53"/>
      <c r="C57" s="54"/>
      <c r="D57" s="54"/>
      <c r="H57" s="50"/>
      <c r="I57" s="50"/>
    </row>
    <row r="58" spans="1:9" ht="15.75" hidden="1" customHeight="1" x14ac:dyDescent="0.25">
      <c r="A58" s="21" t="s">
        <v>59</v>
      </c>
      <c r="B58" s="53"/>
      <c r="C58" s="54"/>
      <c r="D58" s="54"/>
    </row>
    <row r="59" spans="1:9" ht="15.75" hidden="1" customHeight="1" x14ac:dyDescent="0.25">
      <c r="A59" s="21" t="s">
        <v>60</v>
      </c>
      <c r="B59" s="13"/>
      <c r="C59" s="13"/>
      <c r="D59" s="13"/>
      <c r="H59" s="50"/>
      <c r="I59" s="50"/>
    </row>
    <row r="61" spans="1:9" x14ac:dyDescent="0.25">
      <c r="A61" s="89" t="s">
        <v>61</v>
      </c>
      <c r="B61" s="89"/>
      <c r="C61" s="89"/>
      <c r="D61" s="89"/>
      <c r="H61" s="50"/>
      <c r="I61" s="50"/>
    </row>
    <row r="62" spans="1:9" ht="7.5" customHeight="1" thickBot="1" x14ac:dyDescent="0.3"/>
    <row r="63" spans="1:9" ht="16.5" thickBot="1" x14ac:dyDescent="0.3">
      <c r="A63" s="23" t="s">
        <v>62</v>
      </c>
      <c r="B63" s="24" t="s">
        <v>63</v>
      </c>
      <c r="C63" s="24" t="s">
        <v>17</v>
      </c>
      <c r="D63" s="24" t="s">
        <v>17</v>
      </c>
    </row>
    <row r="64" spans="1:9" ht="16.5" thickBot="1" x14ac:dyDescent="0.3">
      <c r="A64" s="25" t="s">
        <v>18</v>
      </c>
      <c r="B64" s="26" t="s">
        <v>64</v>
      </c>
      <c r="C64" s="55">
        <v>0</v>
      </c>
      <c r="D64" s="27">
        <f>(C64*2*22)-0.06*C10</f>
        <v>0</v>
      </c>
      <c r="E64" s="56"/>
      <c r="F64" s="56"/>
    </row>
    <row r="65" spans="1:5" ht="16.5" thickBot="1" x14ac:dyDescent="0.3">
      <c r="A65" s="25" t="s">
        <v>20</v>
      </c>
      <c r="B65" s="26" t="s">
        <v>65</v>
      </c>
      <c r="C65" s="55">
        <v>0</v>
      </c>
      <c r="D65" s="27">
        <f>(C65*22)-((C65*22)*10%)</f>
        <v>0</v>
      </c>
    </row>
    <row r="66" spans="1:5" ht="16.5" thickBot="1" x14ac:dyDescent="0.3">
      <c r="A66" s="25" t="s">
        <v>22</v>
      </c>
      <c r="B66" s="26" t="s">
        <v>126</v>
      </c>
      <c r="C66" s="55">
        <v>0</v>
      </c>
      <c r="D66" s="27">
        <f>C66</f>
        <v>0</v>
      </c>
    </row>
    <row r="67" spans="1:5" ht="16.5" thickBot="1" x14ac:dyDescent="0.3">
      <c r="A67" s="25" t="s">
        <v>24</v>
      </c>
      <c r="B67" s="26" t="s">
        <v>29</v>
      </c>
      <c r="C67" s="55"/>
      <c r="D67" s="27">
        <f>C67</f>
        <v>0</v>
      </c>
    </row>
    <row r="68" spans="1:5" ht="16.5" thickBot="1" x14ac:dyDescent="0.3">
      <c r="A68" s="94" t="s">
        <v>30</v>
      </c>
      <c r="B68" s="95"/>
      <c r="C68" s="58"/>
      <c r="D68" s="44">
        <f>SUM(D64:D67)</f>
        <v>0</v>
      </c>
    </row>
    <row r="69" spans="1:5" ht="15.75" hidden="1" customHeight="1" x14ac:dyDescent="0.25">
      <c r="A69" s="21" t="s">
        <v>66</v>
      </c>
    </row>
    <row r="70" spans="1:5" ht="24" hidden="1" customHeight="1" x14ac:dyDescent="0.25">
      <c r="A70" s="96" t="s">
        <v>67</v>
      </c>
      <c r="B70" s="96"/>
      <c r="C70" s="96"/>
      <c r="D70" s="96"/>
    </row>
    <row r="72" spans="1:5" x14ac:dyDescent="0.25">
      <c r="A72" s="89" t="s">
        <v>68</v>
      </c>
      <c r="B72" s="89"/>
      <c r="C72" s="89"/>
      <c r="D72" s="89"/>
    </row>
    <row r="73" spans="1:5" ht="9.75" customHeight="1" thickBot="1" x14ac:dyDescent="0.3"/>
    <row r="74" spans="1:5" ht="16.5" thickBot="1" x14ac:dyDescent="0.3">
      <c r="A74" s="23">
        <v>2</v>
      </c>
      <c r="B74" s="24" t="s">
        <v>69</v>
      </c>
      <c r="C74" s="24" t="s">
        <v>17</v>
      </c>
    </row>
    <row r="75" spans="1:5" ht="16.5" thickBot="1" x14ac:dyDescent="0.3">
      <c r="A75" s="25" t="s">
        <v>37</v>
      </c>
      <c r="B75" s="26" t="s">
        <v>38</v>
      </c>
      <c r="C75" s="59">
        <f>D43</f>
        <v>0</v>
      </c>
      <c r="D75" s="56"/>
    </row>
    <row r="76" spans="1:5" ht="16.5" thickBot="1" x14ac:dyDescent="0.3">
      <c r="A76" s="25" t="s">
        <v>46</v>
      </c>
      <c r="B76" s="26" t="s">
        <v>47</v>
      </c>
      <c r="C76" s="48">
        <f>D56</f>
        <v>0</v>
      </c>
    </row>
    <row r="77" spans="1:5" ht="16.5" thickBot="1" x14ac:dyDescent="0.3">
      <c r="A77" s="25" t="s">
        <v>62</v>
      </c>
      <c r="B77" s="26" t="s">
        <v>63</v>
      </c>
      <c r="C77" s="48">
        <v>0</v>
      </c>
    </row>
    <row r="78" spans="1:5" ht="16.5" thickBot="1" x14ac:dyDescent="0.3">
      <c r="A78" s="94" t="s">
        <v>30</v>
      </c>
      <c r="B78" s="95"/>
      <c r="C78" s="44">
        <f>SUM(C75:C77)</f>
        <v>0</v>
      </c>
    </row>
    <row r="79" spans="1:5" ht="9" customHeight="1" x14ac:dyDescent="0.25"/>
    <row r="80" spans="1:5" ht="9" customHeight="1" x14ac:dyDescent="0.25">
      <c r="E80" s="28"/>
    </row>
    <row r="81" spans="1:7" ht="17.25" customHeight="1" x14ac:dyDescent="0.25">
      <c r="A81" s="93" t="s">
        <v>70</v>
      </c>
      <c r="B81" s="93"/>
      <c r="C81" s="93"/>
      <c r="D81" s="93"/>
    </row>
    <row r="82" spans="1:7" ht="17.25" customHeight="1" x14ac:dyDescent="0.25">
      <c r="A82" s="98" t="s">
        <v>71</v>
      </c>
      <c r="B82" s="98"/>
      <c r="C82" s="61">
        <f>C46</f>
        <v>0</v>
      </c>
      <c r="E82" s="28"/>
    </row>
    <row r="83" spans="1:7" ht="17.25" customHeight="1" x14ac:dyDescent="0.25">
      <c r="A83" s="98" t="s">
        <v>72</v>
      </c>
      <c r="B83" s="98"/>
      <c r="C83" s="61">
        <f>C46</f>
        <v>0</v>
      </c>
      <c r="E83" s="28"/>
    </row>
    <row r="84" spans="1:7" ht="7.5" customHeight="1" thickBot="1" x14ac:dyDescent="0.3">
      <c r="A84" s="60"/>
      <c r="B84" s="60"/>
      <c r="C84" s="61"/>
      <c r="E84" s="28"/>
    </row>
    <row r="85" spans="1:7" ht="16.5" customHeight="1" thickBot="1" x14ac:dyDescent="0.3">
      <c r="A85" s="23">
        <v>3</v>
      </c>
      <c r="B85" s="24" t="s">
        <v>73</v>
      </c>
      <c r="C85" s="24" t="s">
        <v>74</v>
      </c>
      <c r="D85" s="24" t="s">
        <v>17</v>
      </c>
      <c r="E85" s="62"/>
    </row>
    <row r="86" spans="1:7" ht="16.5" customHeight="1" thickBot="1" x14ac:dyDescent="0.3">
      <c r="A86" s="25" t="s">
        <v>18</v>
      </c>
      <c r="B86" s="63" t="s">
        <v>75</v>
      </c>
      <c r="C86" s="64"/>
      <c r="D86" s="27">
        <f>$C$82*C86</f>
        <v>0</v>
      </c>
      <c r="E86" s="65"/>
      <c r="F86" s="65"/>
      <c r="G86" s="65"/>
    </row>
    <row r="87" spans="1:7" ht="16.5" customHeight="1" thickBot="1" x14ac:dyDescent="0.3">
      <c r="A87" s="25" t="s">
        <v>20</v>
      </c>
      <c r="B87" s="63" t="s">
        <v>76</v>
      </c>
      <c r="C87" s="64"/>
      <c r="D87" s="27">
        <f>$C$82*C87</f>
        <v>0</v>
      </c>
    </row>
    <row r="88" spans="1:7" ht="16.5" customHeight="1" thickBot="1" x14ac:dyDescent="0.3">
      <c r="A88" s="25" t="s">
        <v>22</v>
      </c>
      <c r="B88" s="63" t="s">
        <v>77</v>
      </c>
      <c r="C88" s="64"/>
      <c r="D88" s="27">
        <f>$C$82*C88</f>
        <v>0</v>
      </c>
    </row>
    <row r="89" spans="1:7" ht="16.5" customHeight="1" thickBot="1" x14ac:dyDescent="0.3">
      <c r="A89" s="25" t="s">
        <v>24</v>
      </c>
      <c r="B89" s="63" t="s">
        <v>78</v>
      </c>
      <c r="C89" s="64"/>
      <c r="D89" s="66">
        <f>$C$83*C89</f>
        <v>0</v>
      </c>
    </row>
    <row r="90" spans="1:7" ht="36" customHeight="1" thickBot="1" x14ac:dyDescent="0.3">
      <c r="A90" s="25" t="s">
        <v>26</v>
      </c>
      <c r="B90" s="63" t="s">
        <v>79</v>
      </c>
      <c r="C90" s="64"/>
      <c r="D90" s="66">
        <f>$C$83*C90</f>
        <v>0</v>
      </c>
      <c r="E90" s="28"/>
    </row>
    <row r="91" spans="1:7" ht="32.25" thickBot="1" x14ac:dyDescent="0.3">
      <c r="A91" s="25" t="s">
        <v>28</v>
      </c>
      <c r="B91" s="63" t="s">
        <v>127</v>
      </c>
      <c r="C91" s="64"/>
      <c r="D91" s="66">
        <f>$C$83*C91</f>
        <v>0</v>
      </c>
    </row>
    <row r="92" spans="1:7" ht="16.5" thickBot="1" x14ac:dyDescent="0.3">
      <c r="A92" s="94" t="s">
        <v>30</v>
      </c>
      <c r="B92" s="95"/>
      <c r="C92" s="67"/>
      <c r="D92" s="44">
        <f>SUM(D86:D91)</f>
        <v>0</v>
      </c>
    </row>
    <row r="93" spans="1:7" ht="6" customHeight="1" x14ac:dyDescent="0.25"/>
    <row r="94" spans="1:7" ht="6" customHeight="1" x14ac:dyDescent="0.25"/>
    <row r="95" spans="1:7" x14ac:dyDescent="0.25">
      <c r="A95" s="93" t="s">
        <v>80</v>
      </c>
      <c r="B95" s="93"/>
      <c r="C95" s="93"/>
      <c r="D95" s="93"/>
    </row>
    <row r="96" spans="1:7" ht="24" hidden="1" customHeight="1" x14ac:dyDescent="0.25">
      <c r="A96" s="96" t="s">
        <v>81</v>
      </c>
      <c r="B96" s="96"/>
      <c r="C96" s="96"/>
      <c r="D96" s="96"/>
    </row>
    <row r="97" spans="1:9" ht="9.75" customHeight="1" x14ac:dyDescent="0.25"/>
    <row r="98" spans="1:9" x14ac:dyDescent="0.25">
      <c r="A98" s="89" t="s">
        <v>82</v>
      </c>
      <c r="B98" s="89"/>
      <c r="C98" s="89"/>
      <c r="D98" s="89"/>
    </row>
    <row r="99" spans="1:9" ht="17.25" customHeight="1" x14ac:dyDescent="0.25">
      <c r="A99" s="98" t="s">
        <v>83</v>
      </c>
      <c r="B99" s="98"/>
      <c r="C99" s="61">
        <f>C46</f>
        <v>0</v>
      </c>
    </row>
    <row r="100" spans="1:9" ht="7.5" customHeight="1" thickBot="1" x14ac:dyDescent="0.3">
      <c r="A100" s="60"/>
      <c r="B100" s="60"/>
      <c r="C100" s="61"/>
    </row>
    <row r="101" spans="1:9" ht="16.5" thickBot="1" x14ac:dyDescent="0.3">
      <c r="A101" s="23" t="s">
        <v>84</v>
      </c>
      <c r="B101" s="24" t="s">
        <v>85</v>
      </c>
      <c r="C101" s="24" t="s">
        <v>74</v>
      </c>
      <c r="D101" s="24" t="s">
        <v>17</v>
      </c>
    </row>
    <row r="102" spans="1:9" ht="16.5" thickBot="1" x14ac:dyDescent="0.3">
      <c r="A102" s="25" t="s">
        <v>18</v>
      </c>
      <c r="B102" s="26" t="s">
        <v>86</v>
      </c>
      <c r="C102" s="64"/>
      <c r="D102" s="27">
        <f t="shared" ref="D102:D106" si="1">$C$99*C102</f>
        <v>0</v>
      </c>
    </row>
    <row r="103" spans="1:9" ht="16.5" thickBot="1" x14ac:dyDescent="0.3">
      <c r="A103" s="25" t="s">
        <v>20</v>
      </c>
      <c r="B103" s="26" t="s">
        <v>87</v>
      </c>
      <c r="C103" s="64"/>
      <c r="D103" s="27">
        <f t="shared" si="1"/>
        <v>0</v>
      </c>
    </row>
    <row r="104" spans="1:9" ht="16.5" thickBot="1" x14ac:dyDescent="0.3">
      <c r="A104" s="25" t="s">
        <v>22</v>
      </c>
      <c r="B104" s="26" t="s">
        <v>88</v>
      </c>
      <c r="C104" s="64"/>
      <c r="D104" s="27">
        <f t="shared" si="1"/>
        <v>0</v>
      </c>
    </row>
    <row r="105" spans="1:9" ht="16.5" thickBot="1" x14ac:dyDescent="0.3">
      <c r="A105" s="25" t="s">
        <v>24</v>
      </c>
      <c r="B105" s="26" t="s">
        <v>89</v>
      </c>
      <c r="C105" s="64"/>
      <c r="D105" s="27">
        <f t="shared" si="1"/>
        <v>0</v>
      </c>
    </row>
    <row r="106" spans="1:9" ht="16.5" thickBot="1" x14ac:dyDescent="0.3">
      <c r="A106" s="25" t="s">
        <v>26</v>
      </c>
      <c r="B106" s="26" t="s">
        <v>90</v>
      </c>
      <c r="C106" s="64"/>
      <c r="D106" s="27">
        <f t="shared" si="1"/>
        <v>0</v>
      </c>
    </row>
    <row r="107" spans="1:9" ht="16.5" thickBot="1" x14ac:dyDescent="0.3">
      <c r="A107" s="25" t="s">
        <v>28</v>
      </c>
      <c r="B107" s="26" t="s">
        <v>91</v>
      </c>
      <c r="C107" s="42"/>
      <c r="D107" s="27">
        <f>$C$99*C107</f>
        <v>0</v>
      </c>
    </row>
    <row r="108" spans="1:9" ht="16.5" thickBot="1" x14ac:dyDescent="0.3">
      <c r="A108" s="105" t="s">
        <v>53</v>
      </c>
      <c r="B108" s="106" t="s">
        <v>130</v>
      </c>
      <c r="C108" s="42"/>
      <c r="D108" s="27">
        <f>$C$99*C108</f>
        <v>0</v>
      </c>
    </row>
    <row r="109" spans="1:9" ht="16.5" thickBot="1" x14ac:dyDescent="0.3">
      <c r="A109" s="94" t="s">
        <v>57</v>
      </c>
      <c r="B109" s="95"/>
      <c r="C109" s="41"/>
      <c r="D109" s="44">
        <f>SUM(D102:D107)</f>
        <v>0</v>
      </c>
    </row>
    <row r="110" spans="1:9" ht="10.5" customHeight="1" x14ac:dyDescent="0.25"/>
    <row r="111" spans="1:9" x14ac:dyDescent="0.25">
      <c r="A111" s="89" t="s">
        <v>92</v>
      </c>
      <c r="B111" s="89"/>
      <c r="C111" s="89"/>
      <c r="D111" s="89"/>
    </row>
    <row r="112" spans="1:9" ht="6.75" customHeight="1" thickBot="1" x14ac:dyDescent="0.3">
      <c r="A112" s="98"/>
      <c r="B112" s="98"/>
      <c r="C112" s="61"/>
      <c r="H112" s="68"/>
      <c r="I112" s="68"/>
    </row>
    <row r="113" spans="1:9" ht="16.5" thickBot="1" x14ac:dyDescent="0.3">
      <c r="A113" s="23" t="s">
        <v>93</v>
      </c>
      <c r="B113" s="24" t="s">
        <v>94</v>
      </c>
      <c r="C113" s="24" t="s">
        <v>17</v>
      </c>
      <c r="H113" s="68"/>
      <c r="I113" s="68"/>
    </row>
    <row r="114" spans="1:9" ht="16.5" customHeight="1" thickBot="1" x14ac:dyDescent="0.3">
      <c r="A114" s="25" t="s">
        <v>18</v>
      </c>
      <c r="B114" s="26" t="s">
        <v>95</v>
      </c>
      <c r="C114" s="27">
        <v>0</v>
      </c>
      <c r="E114" s="29"/>
      <c r="H114" s="69"/>
      <c r="I114" s="13"/>
    </row>
    <row r="115" spans="1:9" ht="16.5" customHeight="1" thickBot="1" x14ac:dyDescent="0.3">
      <c r="A115" s="105" t="s">
        <v>20</v>
      </c>
      <c r="B115" s="106" t="s">
        <v>131</v>
      </c>
      <c r="C115" s="27">
        <v>0</v>
      </c>
      <c r="E115" s="29"/>
      <c r="H115" s="69"/>
      <c r="I115" s="13"/>
    </row>
    <row r="116" spans="1:9" ht="16.5" thickBot="1" x14ac:dyDescent="0.3">
      <c r="A116" s="94" t="s">
        <v>30</v>
      </c>
      <c r="B116" s="95"/>
      <c r="C116" s="34">
        <f>C114</f>
        <v>0</v>
      </c>
      <c r="H116" s="69"/>
      <c r="I116" s="13"/>
    </row>
    <row r="117" spans="1:9" ht="8.25" customHeight="1" x14ac:dyDescent="0.25">
      <c r="H117" s="69"/>
      <c r="I117" s="13"/>
    </row>
    <row r="118" spans="1:9" ht="8.25" customHeight="1" x14ac:dyDescent="0.25">
      <c r="H118" s="13"/>
      <c r="I118" s="13"/>
    </row>
    <row r="119" spans="1:9" x14ac:dyDescent="0.25">
      <c r="A119" s="89" t="s">
        <v>96</v>
      </c>
      <c r="B119" s="89"/>
      <c r="C119" s="89"/>
      <c r="D119" s="89"/>
      <c r="H119" s="32"/>
      <c r="I119" s="70"/>
    </row>
    <row r="120" spans="1:9" ht="6.75" customHeight="1" thickBot="1" x14ac:dyDescent="0.3">
      <c r="A120" s="38"/>
      <c r="H120" s="32"/>
      <c r="I120" s="70"/>
    </row>
    <row r="121" spans="1:9" ht="16.5" thickBot="1" x14ac:dyDescent="0.3">
      <c r="A121" s="23">
        <v>4</v>
      </c>
      <c r="B121" s="24" t="s">
        <v>97</v>
      </c>
      <c r="C121" s="24" t="s">
        <v>17</v>
      </c>
      <c r="H121" s="36"/>
      <c r="I121" s="40"/>
    </row>
    <row r="122" spans="1:9" ht="16.5" thickBot="1" x14ac:dyDescent="0.3">
      <c r="A122" s="25" t="s">
        <v>84</v>
      </c>
      <c r="B122" s="26" t="s">
        <v>98</v>
      </c>
      <c r="C122" s="48">
        <f>D109</f>
        <v>0</v>
      </c>
      <c r="H122" s="13"/>
      <c r="I122" s="13"/>
    </row>
    <row r="123" spans="1:9" ht="16.5" thickBot="1" x14ac:dyDescent="0.3">
      <c r="A123" s="25" t="s">
        <v>93</v>
      </c>
      <c r="B123" s="31" t="s">
        <v>99</v>
      </c>
      <c r="C123" s="48">
        <f>C116</f>
        <v>0</v>
      </c>
      <c r="H123" s="13"/>
      <c r="I123" s="13"/>
    </row>
    <row r="124" spans="1:9" ht="16.5" thickBot="1" x14ac:dyDescent="0.3">
      <c r="A124" s="94" t="s">
        <v>30</v>
      </c>
      <c r="B124" s="95"/>
      <c r="C124" s="44">
        <f>SUM(C122:C123)</f>
        <v>0</v>
      </c>
      <c r="H124" s="13"/>
      <c r="I124" s="13"/>
    </row>
    <row r="125" spans="1:9" ht="9" customHeight="1" x14ac:dyDescent="0.25">
      <c r="H125" s="13"/>
      <c r="I125" s="13"/>
    </row>
    <row r="126" spans="1:9" ht="9" customHeight="1" x14ac:dyDescent="0.25">
      <c r="H126" s="13"/>
      <c r="I126" s="13"/>
    </row>
    <row r="127" spans="1:9" x14ac:dyDescent="0.25">
      <c r="A127" s="93" t="s">
        <v>100</v>
      </c>
      <c r="B127" s="93"/>
      <c r="C127" s="93"/>
      <c r="D127" s="93"/>
      <c r="H127" s="71"/>
      <c r="I127" s="71"/>
    </row>
    <row r="128" spans="1:9" ht="9" customHeight="1" thickBot="1" x14ac:dyDescent="0.3"/>
    <row r="129" spans="1:7" ht="16.5" thickBot="1" x14ac:dyDescent="0.3">
      <c r="A129" s="23">
        <v>5</v>
      </c>
      <c r="B129" s="72" t="s">
        <v>101</v>
      </c>
      <c r="C129" s="24" t="s">
        <v>17</v>
      </c>
    </row>
    <row r="130" spans="1:7" ht="16.5" thickBot="1" x14ac:dyDescent="0.3">
      <c r="A130" s="25" t="s">
        <v>18</v>
      </c>
      <c r="B130" s="26" t="s">
        <v>102</v>
      </c>
      <c r="C130" s="88">
        <v>0</v>
      </c>
    </row>
    <row r="131" spans="1:7" ht="16.5" thickBot="1" x14ac:dyDescent="0.3">
      <c r="A131" s="25" t="s">
        <v>20</v>
      </c>
      <c r="B131" s="26" t="s">
        <v>103</v>
      </c>
      <c r="C131" s="88">
        <v>0</v>
      </c>
    </row>
    <row r="132" spans="1:7" ht="16.5" thickBot="1" x14ac:dyDescent="0.3">
      <c r="A132" s="25" t="s">
        <v>22</v>
      </c>
      <c r="B132" s="26" t="s">
        <v>104</v>
      </c>
      <c r="C132" s="88">
        <v>0</v>
      </c>
    </row>
    <row r="133" spans="1:7" ht="16.5" thickBot="1" x14ac:dyDescent="0.3">
      <c r="A133" s="25" t="s">
        <v>24</v>
      </c>
      <c r="B133" s="26" t="s">
        <v>29</v>
      </c>
      <c r="C133" s="88">
        <v>0</v>
      </c>
    </row>
    <row r="134" spans="1:7" ht="16.5" thickBot="1" x14ac:dyDescent="0.3">
      <c r="A134" s="94" t="s">
        <v>57</v>
      </c>
      <c r="B134" s="95"/>
      <c r="C134" s="44">
        <f>SUM(C130:C133)</f>
        <v>0</v>
      </c>
    </row>
    <row r="135" spans="1:7" hidden="1" x14ac:dyDescent="0.25">
      <c r="A135" s="21" t="s">
        <v>105</v>
      </c>
    </row>
    <row r="137" spans="1:7" x14ac:dyDescent="0.25">
      <c r="A137" s="93" t="s">
        <v>106</v>
      </c>
      <c r="B137" s="93"/>
      <c r="C137" s="93"/>
      <c r="D137" s="93"/>
    </row>
    <row r="138" spans="1:7" x14ac:dyDescent="0.25">
      <c r="A138" s="103" t="s">
        <v>107</v>
      </c>
      <c r="B138" s="103"/>
      <c r="C138" s="87">
        <f>C28+C78+D92+C124+C134</f>
        <v>0</v>
      </c>
    </row>
    <row r="139" spans="1:7" x14ac:dyDescent="0.25">
      <c r="A139" s="103" t="s">
        <v>108</v>
      </c>
      <c r="B139" s="103"/>
      <c r="C139" s="87">
        <f>C138+D142</f>
        <v>0</v>
      </c>
    </row>
    <row r="140" spans="1:7" ht="16.5" thickBot="1" x14ac:dyDescent="0.3">
      <c r="A140" s="104" t="s">
        <v>109</v>
      </c>
      <c r="B140" s="104"/>
      <c r="C140" s="73">
        <f>(C139+D143)/((1-(C145+C146+C148)))</f>
        <v>0</v>
      </c>
    </row>
    <row r="141" spans="1:7" ht="16.5" customHeight="1" thickBot="1" x14ac:dyDescent="0.3">
      <c r="A141" s="23">
        <v>6</v>
      </c>
      <c r="B141" s="72" t="s">
        <v>110</v>
      </c>
      <c r="C141" s="24" t="s">
        <v>39</v>
      </c>
      <c r="D141" s="24" t="s">
        <v>17</v>
      </c>
      <c r="E141" s="49"/>
      <c r="F141" s="49"/>
      <c r="G141" s="49"/>
    </row>
    <row r="142" spans="1:7" ht="16.5" thickBot="1" x14ac:dyDescent="0.3">
      <c r="A142" s="25" t="s">
        <v>18</v>
      </c>
      <c r="B142" s="26" t="s">
        <v>111</v>
      </c>
      <c r="C142" s="74"/>
      <c r="D142" s="27">
        <f>C138*C142</f>
        <v>0</v>
      </c>
      <c r="E142" s="49"/>
      <c r="F142" s="49"/>
      <c r="G142" s="49"/>
    </row>
    <row r="143" spans="1:7" ht="16.5" thickBot="1" x14ac:dyDescent="0.3">
      <c r="A143" s="25" t="s">
        <v>20</v>
      </c>
      <c r="B143" s="26" t="s">
        <v>112</v>
      </c>
      <c r="C143" s="74"/>
      <c r="D143" s="27">
        <f>C139*C143</f>
        <v>0</v>
      </c>
      <c r="E143" s="49"/>
      <c r="F143" s="49"/>
      <c r="G143" s="49"/>
    </row>
    <row r="144" spans="1:7" ht="16.5" thickBot="1" x14ac:dyDescent="0.3">
      <c r="A144" s="25" t="s">
        <v>22</v>
      </c>
      <c r="B144" s="26" t="s">
        <v>113</v>
      </c>
      <c r="C144" s="41"/>
      <c r="D144" s="27"/>
      <c r="E144" s="49"/>
      <c r="F144" s="49"/>
      <c r="G144" s="49"/>
    </row>
    <row r="145" spans="1:7" ht="16.5" thickBot="1" x14ac:dyDescent="0.3">
      <c r="A145" s="25"/>
      <c r="B145" s="26" t="s">
        <v>114</v>
      </c>
      <c r="C145" s="74"/>
      <c r="D145" s="75">
        <f>$C$140*C145</f>
        <v>0</v>
      </c>
      <c r="E145" s="49"/>
      <c r="F145" s="49"/>
      <c r="G145" s="49"/>
    </row>
    <row r="146" spans="1:7" ht="16.5" thickBot="1" x14ac:dyDescent="0.3">
      <c r="A146" s="25"/>
      <c r="B146" s="26" t="s">
        <v>115</v>
      </c>
      <c r="C146" s="74"/>
      <c r="D146" s="75">
        <f>$C$140*C146</f>
        <v>0</v>
      </c>
      <c r="E146" s="49"/>
      <c r="F146" s="49"/>
      <c r="G146" s="49"/>
    </row>
    <row r="147" spans="1:7" ht="16.5" customHeight="1" thickBot="1" x14ac:dyDescent="0.3">
      <c r="A147" s="25"/>
      <c r="B147" s="26" t="s">
        <v>116</v>
      </c>
      <c r="C147" s="74"/>
      <c r="D147" s="75">
        <f>$C$140*C147</f>
        <v>0</v>
      </c>
    </row>
    <row r="148" spans="1:7" ht="16.5" thickBot="1" x14ac:dyDescent="0.3">
      <c r="A148" s="25"/>
      <c r="B148" s="26" t="s">
        <v>117</v>
      </c>
      <c r="C148" s="74"/>
      <c r="D148" s="75">
        <f>$C$140*C148</f>
        <v>0</v>
      </c>
    </row>
    <row r="149" spans="1:7" ht="16.5" thickBot="1" x14ac:dyDescent="0.3">
      <c r="A149" s="94" t="s">
        <v>57</v>
      </c>
      <c r="B149" s="95"/>
      <c r="C149" s="41"/>
      <c r="D149" s="76">
        <f>SUM(D142:D148)</f>
        <v>0</v>
      </c>
    </row>
    <row r="150" spans="1:7" hidden="1" x14ac:dyDescent="0.25">
      <c r="A150" s="21" t="s">
        <v>118</v>
      </c>
      <c r="B150" s="53"/>
      <c r="C150" s="77"/>
      <c r="D150" s="78"/>
    </row>
    <row r="151" spans="1:7" hidden="1" x14ac:dyDescent="0.25">
      <c r="A151" s="21" t="s">
        <v>119</v>
      </c>
    </row>
    <row r="153" spans="1:7" x14ac:dyDescent="0.25">
      <c r="A153" s="93" t="s">
        <v>120</v>
      </c>
      <c r="B153" s="93"/>
      <c r="C153" s="93"/>
      <c r="D153" s="93"/>
    </row>
    <row r="154" spans="1:7" ht="7.5" customHeight="1" thickBot="1" x14ac:dyDescent="0.3"/>
    <row r="155" spans="1:7" ht="16.5" thickBot="1" x14ac:dyDescent="0.3">
      <c r="A155" s="23"/>
      <c r="B155" s="24" t="s">
        <v>121</v>
      </c>
      <c r="C155" s="24" t="s">
        <v>17</v>
      </c>
    </row>
    <row r="156" spans="1:7" ht="16.5" thickBot="1" x14ac:dyDescent="0.3">
      <c r="A156" s="79" t="s">
        <v>18</v>
      </c>
      <c r="B156" s="26" t="s">
        <v>15</v>
      </c>
      <c r="C156" s="80">
        <f>C28</f>
        <v>0</v>
      </c>
      <c r="E156" s="81"/>
    </row>
    <row r="157" spans="1:7" ht="16.5" thickBot="1" x14ac:dyDescent="0.3">
      <c r="A157" s="79" t="s">
        <v>20</v>
      </c>
      <c r="B157" s="26" t="s">
        <v>32</v>
      </c>
      <c r="C157" s="80">
        <f>C78</f>
        <v>0</v>
      </c>
    </row>
    <row r="158" spans="1:7" ht="16.5" thickBot="1" x14ac:dyDescent="0.3">
      <c r="A158" s="79" t="s">
        <v>22</v>
      </c>
      <c r="B158" s="26" t="s">
        <v>70</v>
      </c>
      <c r="C158" s="80">
        <f>D92</f>
        <v>0</v>
      </c>
    </row>
    <row r="159" spans="1:7" ht="16.5" thickBot="1" x14ac:dyDescent="0.3">
      <c r="A159" s="79" t="s">
        <v>24</v>
      </c>
      <c r="B159" s="26" t="s">
        <v>80</v>
      </c>
      <c r="C159" s="80">
        <f>C124</f>
        <v>0</v>
      </c>
    </row>
    <row r="160" spans="1:7" ht="16.5" thickBot="1" x14ac:dyDescent="0.3">
      <c r="A160" s="79" t="s">
        <v>26</v>
      </c>
      <c r="B160" s="26" t="s">
        <v>100</v>
      </c>
      <c r="C160" s="80">
        <f>C134</f>
        <v>0</v>
      </c>
    </row>
    <row r="161" spans="1:6" ht="16.5" thickBot="1" x14ac:dyDescent="0.3">
      <c r="A161" s="94" t="s">
        <v>122</v>
      </c>
      <c r="B161" s="95"/>
      <c r="C161" s="82">
        <f>ROUND(SUM(C156:C160),2)</f>
        <v>0</v>
      </c>
      <c r="E161" s="57"/>
    </row>
    <row r="162" spans="1:6" ht="16.5" thickBot="1" x14ac:dyDescent="0.3">
      <c r="A162" s="79" t="s">
        <v>28</v>
      </c>
      <c r="B162" s="26" t="s">
        <v>123</v>
      </c>
      <c r="C162" s="80">
        <f>D149</f>
        <v>0</v>
      </c>
    </row>
    <row r="163" spans="1:6" ht="19.5" thickBot="1" x14ac:dyDescent="0.3">
      <c r="A163" s="101" t="s">
        <v>124</v>
      </c>
      <c r="B163" s="102"/>
      <c r="C163" s="83">
        <f>ROUND(C161+C162,2)</f>
        <v>0</v>
      </c>
      <c r="E163" s="84"/>
      <c r="F163" s="84"/>
    </row>
    <row r="165" spans="1:6" x14ac:dyDescent="0.25">
      <c r="A165" s="1" t="s">
        <v>132</v>
      </c>
    </row>
    <row r="166" spans="1:6" x14ac:dyDescent="0.25">
      <c r="A166" s="1" t="s">
        <v>133</v>
      </c>
    </row>
  </sheetData>
  <mergeCells count="46">
    <mergeCell ref="A149:B149"/>
    <mergeCell ref="A153:D153"/>
    <mergeCell ref="A161:B161"/>
    <mergeCell ref="A163:B163"/>
    <mergeCell ref="A127:D127"/>
    <mergeCell ref="A134:B134"/>
    <mergeCell ref="A137:D137"/>
    <mergeCell ref="A138:B138"/>
    <mergeCell ref="A139:B139"/>
    <mergeCell ref="A140:B140"/>
    <mergeCell ref="A124:B124"/>
    <mergeCell ref="A83:B83"/>
    <mergeCell ref="A92:B92"/>
    <mergeCell ref="A95:D95"/>
    <mergeCell ref="A96:D96"/>
    <mergeCell ref="A98:D98"/>
    <mergeCell ref="A99:B99"/>
    <mergeCell ref="A109:B109"/>
    <mergeCell ref="A111:D111"/>
    <mergeCell ref="A112:B112"/>
    <mergeCell ref="A116:B116"/>
    <mergeCell ref="A119:D119"/>
    <mergeCell ref="A82:B82"/>
    <mergeCell ref="A41:B41"/>
    <mergeCell ref="A43:B43"/>
    <mergeCell ref="A45:D45"/>
    <mergeCell ref="A46:B46"/>
    <mergeCell ref="A56:B56"/>
    <mergeCell ref="A61:D61"/>
    <mergeCell ref="A68:B68"/>
    <mergeCell ref="A70:D70"/>
    <mergeCell ref="A72:D72"/>
    <mergeCell ref="A78:B78"/>
    <mergeCell ref="A81:D81"/>
    <mergeCell ref="A36:D36"/>
    <mergeCell ref="A2:D2"/>
    <mergeCell ref="A3:D3"/>
    <mergeCell ref="A4:D4"/>
    <mergeCell ref="A5:D5"/>
    <mergeCell ref="A7:C7"/>
    <mergeCell ref="A19:C19"/>
    <mergeCell ref="A28:B28"/>
    <mergeCell ref="A31:D31"/>
    <mergeCell ref="A32:D32"/>
    <mergeCell ref="A33:D33"/>
    <mergeCell ref="A34:D3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Santiago Lopes</dc:creator>
  <cp:lastModifiedBy>Matheus Santiago Lopes</cp:lastModifiedBy>
  <dcterms:created xsi:type="dcterms:W3CDTF">2015-06-05T18:19:34Z</dcterms:created>
  <dcterms:modified xsi:type="dcterms:W3CDTF">2025-02-10T15:19:45Z</dcterms:modified>
</cp:coreProperties>
</file>