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amoura\Desktop\"/>
    </mc:Choice>
  </mc:AlternateContent>
  <xr:revisionPtr revIDLastSave="0" documentId="13_ncr:1_{23892F30-2C73-4E80-9980-91148400C3E7}" xr6:coauthVersionLast="47" xr6:coauthVersionMax="47" xr10:uidLastSave="{00000000-0000-0000-0000-000000000000}"/>
  <bookViews>
    <workbookView xWindow="-120" yWindow="-120" windowWidth="29040" windowHeight="15840" firstSheet="4" activeTab="9" xr2:uid="{59EA993B-8A64-4833-AD84-A29AA2FEAFC6}"/>
  </bookViews>
  <sheets>
    <sheet name="BELÉM - ITEM 1" sheetId="1" r:id="rId1"/>
    <sheet name="ALTAMIRA - ITEM 2" sheetId="2" r:id="rId2"/>
    <sheet name="CASTANHAL - ITEM 3" sheetId="3" r:id="rId3"/>
    <sheet name="IMPERATRIZ - ITEM 4" sheetId="4" r:id="rId4"/>
    <sheet name="ITAITUBA-ITEM 5" sheetId="5" r:id="rId5"/>
    <sheet name="MARABÁ-ITEM 6" sheetId="6" r:id="rId6"/>
    <sheet name="PARAUAPEBAS - ITEM 7" sheetId="7" r:id="rId7"/>
    <sheet name="REDENÇÃO - ITEM 8" sheetId="12" r:id="rId8"/>
    <sheet name="TUCURUI- ITEM 9" sheetId="9" r:id="rId9"/>
    <sheet name="SANTARÉM - ITEM 10" sheetId="10" r:id="rId10"/>
  </sheets>
  <definedNames>
    <definedName name="_xlnm.Print_Area" localSheetId="0">'BELÉM - ITEM 1'!$J$25:$K$25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6" l="1"/>
  <c r="I8" i="6" s="1"/>
  <c r="L8" i="6" s="1"/>
  <c r="E33" i="3"/>
  <c r="F11" i="10"/>
  <c r="F10" i="10"/>
  <c r="F9" i="10"/>
  <c r="F8" i="10"/>
  <c r="F7" i="10"/>
  <c r="E14" i="10"/>
  <c r="E13" i="10"/>
  <c r="E13" i="9"/>
  <c r="E12" i="9"/>
  <c r="E11" i="9"/>
  <c r="E10" i="9"/>
  <c r="E9" i="9"/>
  <c r="E8" i="9"/>
  <c r="E19" i="12"/>
  <c r="E18" i="12"/>
  <c r="F18" i="12" s="1"/>
  <c r="I18" i="12" s="1"/>
  <c r="L18" i="12" s="1"/>
  <c r="M18" i="12" s="1"/>
  <c r="E17" i="12"/>
  <c r="E16" i="12"/>
  <c r="E15" i="12"/>
  <c r="F15" i="12" s="1"/>
  <c r="I15" i="12" s="1"/>
  <c r="L15" i="12" s="1"/>
  <c r="M15" i="12" s="1"/>
  <c r="E14" i="12"/>
  <c r="E13" i="12"/>
  <c r="F13" i="12" s="1"/>
  <c r="I13" i="12" s="1"/>
  <c r="L13" i="12" s="1"/>
  <c r="M13" i="12" s="1"/>
  <c r="E12" i="12"/>
  <c r="F12" i="12" s="1"/>
  <c r="I12" i="12" s="1"/>
  <c r="L12" i="12" s="1"/>
  <c r="M12" i="12" s="1"/>
  <c r="E11" i="12"/>
  <c r="E10" i="12"/>
  <c r="F10" i="12" s="1"/>
  <c r="I10" i="12" s="1"/>
  <c r="L10" i="12" s="1"/>
  <c r="M10" i="12" s="1"/>
  <c r="E9" i="12"/>
  <c r="E8" i="12"/>
  <c r="E7" i="12"/>
  <c r="E10" i="7"/>
  <c r="E9" i="7"/>
  <c r="F7" i="7"/>
  <c r="E20" i="6"/>
  <c r="E19" i="6"/>
  <c r="E18" i="6"/>
  <c r="E17" i="6"/>
  <c r="E16" i="6"/>
  <c r="E15" i="6"/>
  <c r="E14" i="6"/>
  <c r="E13" i="6"/>
  <c r="E12" i="6"/>
  <c r="E11" i="6"/>
  <c r="E10" i="6"/>
  <c r="F7" i="6"/>
  <c r="E9" i="5"/>
  <c r="F7" i="5"/>
  <c r="E8" i="4"/>
  <c r="E7" i="4"/>
  <c r="E13" i="2"/>
  <c r="F13" i="2" s="1"/>
  <c r="I13" i="2" s="1"/>
  <c r="L13" i="2" s="1"/>
  <c r="M13" i="2" s="1"/>
  <c r="E12" i="2"/>
  <c r="F12" i="2" s="1"/>
  <c r="I12" i="2" s="1"/>
  <c r="L12" i="2" s="1"/>
  <c r="M12" i="2" s="1"/>
  <c r="E11" i="2"/>
  <c r="F11" i="2" s="1"/>
  <c r="I11" i="2" s="1"/>
  <c r="L11" i="2" s="1"/>
  <c r="M11" i="2" s="1"/>
  <c r="E10" i="2"/>
  <c r="F10" i="2" s="1"/>
  <c r="I10" i="2" s="1"/>
  <c r="L10" i="2" s="1"/>
  <c r="M10" i="2" s="1"/>
  <c r="E9" i="2"/>
  <c r="F9" i="2" s="1"/>
  <c r="I9" i="2" s="1"/>
  <c r="L9" i="2" s="1"/>
  <c r="M9" i="2" s="1"/>
  <c r="E8" i="2"/>
  <c r="E20" i="1"/>
  <c r="E19" i="1"/>
  <c r="F19" i="1" s="1"/>
  <c r="I19" i="1" s="1"/>
  <c r="E18" i="1"/>
  <c r="E17" i="1"/>
  <c r="E16" i="1"/>
  <c r="E15" i="1"/>
  <c r="E14" i="1"/>
  <c r="F14" i="1" s="1"/>
  <c r="I14" i="1" s="1"/>
  <c r="E13" i="1"/>
  <c r="F13" i="1" s="1"/>
  <c r="I13" i="1" s="1"/>
  <c r="E12" i="1"/>
  <c r="E11" i="1"/>
  <c r="E10" i="1"/>
  <c r="E9" i="1"/>
  <c r="E8" i="1"/>
  <c r="F8" i="1" s="1"/>
  <c r="I8" i="1" s="1"/>
  <c r="E7" i="1"/>
  <c r="F8" i="3"/>
  <c r="F7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I6" i="3"/>
  <c r="K6" i="10"/>
  <c r="J14" i="10"/>
  <c r="K14" i="10"/>
  <c r="J13" i="10"/>
  <c r="K13" i="10"/>
  <c r="J12" i="10"/>
  <c r="K12" i="10"/>
  <c r="J11" i="10"/>
  <c r="K11" i="10"/>
  <c r="J10" i="10"/>
  <c r="K10" i="10"/>
  <c r="J9" i="10"/>
  <c r="K9" i="10"/>
  <c r="J8" i="10"/>
  <c r="K8" i="10"/>
  <c r="J7" i="10"/>
  <c r="K7" i="10"/>
  <c r="I7" i="10"/>
  <c r="I8" i="10"/>
  <c r="I9" i="10"/>
  <c r="I10" i="10"/>
  <c r="I11" i="10"/>
  <c r="F8" i="9"/>
  <c r="I8" i="9"/>
  <c r="F9" i="9"/>
  <c r="I9" i="9"/>
  <c r="F10" i="9"/>
  <c r="I10" i="9"/>
  <c r="F11" i="9"/>
  <c r="I11" i="9"/>
  <c r="F12" i="9"/>
  <c r="I12" i="9"/>
  <c r="F13" i="9"/>
  <c r="I13" i="9"/>
  <c r="J13" i="9"/>
  <c r="K13" i="9"/>
  <c r="J12" i="9"/>
  <c r="K12" i="9"/>
  <c r="J11" i="9"/>
  <c r="K11" i="9"/>
  <c r="J10" i="9"/>
  <c r="K10" i="9"/>
  <c r="J7" i="9"/>
  <c r="K7" i="9"/>
  <c r="J9" i="9"/>
  <c r="K9" i="9"/>
  <c r="J8" i="9"/>
  <c r="K8" i="9"/>
  <c r="J19" i="12"/>
  <c r="J18" i="12"/>
  <c r="J17" i="12"/>
  <c r="J16" i="12"/>
  <c r="J15" i="12"/>
  <c r="J14" i="12"/>
  <c r="K14" i="12" s="1"/>
  <c r="J13" i="12"/>
  <c r="J12" i="12"/>
  <c r="J11" i="12"/>
  <c r="J10" i="12"/>
  <c r="J9" i="12"/>
  <c r="J8" i="12"/>
  <c r="J7" i="12"/>
  <c r="J6" i="12"/>
  <c r="K6" i="2"/>
  <c r="F8" i="2"/>
  <c r="I8" i="2" s="1"/>
  <c r="L8" i="2" s="1"/>
  <c r="M8" i="2" s="1"/>
  <c r="K6" i="1"/>
  <c r="F7" i="1"/>
  <c r="I7" i="1"/>
  <c r="F9" i="1"/>
  <c r="I9" i="1" s="1"/>
  <c r="F10" i="1"/>
  <c r="I10" i="1" s="1"/>
  <c r="F11" i="1"/>
  <c r="I11" i="1" s="1"/>
  <c r="F12" i="1"/>
  <c r="I12" i="1" s="1"/>
  <c r="F15" i="1"/>
  <c r="I15" i="1" s="1"/>
  <c r="F16" i="1"/>
  <c r="I16" i="1"/>
  <c r="F17" i="1"/>
  <c r="I17" i="1" s="1"/>
  <c r="F18" i="1"/>
  <c r="I18" i="1"/>
  <c r="F20" i="1"/>
  <c r="I20" i="1" s="1"/>
  <c r="L24" i="12"/>
  <c r="M24" i="12" s="1"/>
  <c r="H20" i="12"/>
  <c r="G20" i="12"/>
  <c r="F19" i="12"/>
  <c r="I19" i="12" s="1"/>
  <c r="L19" i="12" s="1"/>
  <c r="M19" i="12" s="1"/>
  <c r="F17" i="12"/>
  <c r="I17" i="12"/>
  <c r="L17" i="12" s="1"/>
  <c r="M17" i="12" s="1"/>
  <c r="F16" i="12"/>
  <c r="I16" i="12" s="1"/>
  <c r="L16" i="12" s="1"/>
  <c r="M16" i="12" s="1"/>
  <c r="F14" i="12"/>
  <c r="I14" i="12" s="1"/>
  <c r="F11" i="12"/>
  <c r="I11" i="12"/>
  <c r="L11" i="12" s="1"/>
  <c r="M11" i="12" s="1"/>
  <c r="F9" i="12"/>
  <c r="I9" i="12" s="1"/>
  <c r="L9" i="12" s="1"/>
  <c r="M9" i="12" s="1"/>
  <c r="F8" i="12"/>
  <c r="I8" i="12" s="1"/>
  <c r="L8" i="12" s="1"/>
  <c r="M8" i="12" s="1"/>
  <c r="F7" i="12"/>
  <c r="I7" i="12" s="1"/>
  <c r="L7" i="12" s="1"/>
  <c r="M7" i="12" s="1"/>
  <c r="F6" i="12"/>
  <c r="I6" i="12" s="1"/>
  <c r="L6" i="12" s="1"/>
  <c r="M6" i="12" s="1"/>
  <c r="K5" i="12"/>
  <c r="I5" i="12"/>
  <c r="L5" i="12" s="1"/>
  <c r="H15" i="10"/>
  <c r="G15" i="10"/>
  <c r="F13" i="10"/>
  <c r="I13" i="10"/>
  <c r="F14" i="10"/>
  <c r="I14" i="10"/>
  <c r="F12" i="10"/>
  <c r="I12" i="10"/>
  <c r="K6" i="9"/>
  <c r="K6" i="7"/>
  <c r="I7" i="7"/>
  <c r="F9" i="7"/>
  <c r="I9" i="7"/>
  <c r="F10" i="7"/>
  <c r="I10" i="7"/>
  <c r="F10" i="6"/>
  <c r="F11" i="6"/>
  <c r="F12" i="6"/>
  <c r="F13" i="6"/>
  <c r="F14" i="6"/>
  <c r="F15" i="6"/>
  <c r="F16" i="6"/>
  <c r="F17" i="6"/>
  <c r="F18" i="6"/>
  <c r="F19" i="6"/>
  <c r="F20" i="6"/>
  <c r="K6" i="6"/>
  <c r="J10" i="5"/>
  <c r="J7" i="5"/>
  <c r="J8" i="5"/>
  <c r="J9" i="5"/>
  <c r="K9" i="5"/>
  <c r="K6" i="5"/>
  <c r="K6" i="4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K6" i="3"/>
  <c r="F6" i="1"/>
  <c r="I6" i="1" s="1"/>
  <c r="L13" i="10"/>
  <c r="M13" i="10"/>
  <c r="L14" i="10"/>
  <c r="M14" i="10"/>
  <c r="L8" i="10"/>
  <c r="M8" i="10"/>
  <c r="L12" i="10"/>
  <c r="M12" i="10"/>
  <c r="L11" i="10"/>
  <c r="M11" i="10"/>
  <c r="L10" i="10"/>
  <c r="M10" i="10"/>
  <c r="L9" i="10"/>
  <c r="M9" i="10"/>
  <c r="L7" i="10"/>
  <c r="M7" i="10"/>
  <c r="K15" i="10"/>
  <c r="L9" i="9"/>
  <c r="M9" i="9"/>
  <c r="L10" i="9"/>
  <c r="M10" i="9"/>
  <c r="L13" i="9"/>
  <c r="M13" i="9"/>
  <c r="L12" i="9"/>
  <c r="M12" i="9"/>
  <c r="L11" i="9"/>
  <c r="M11" i="9"/>
  <c r="L8" i="9"/>
  <c r="M8" i="9"/>
  <c r="J7" i="3"/>
  <c r="K7" i="3"/>
  <c r="H9" i="4"/>
  <c r="L54" i="3"/>
  <c r="M54" i="3"/>
  <c r="L25" i="1"/>
  <c r="M25" i="1"/>
  <c r="G21" i="1"/>
  <c r="G14" i="9"/>
  <c r="H14" i="9"/>
  <c r="H11" i="7"/>
  <c r="H50" i="3"/>
  <c r="G50" i="3"/>
  <c r="G14" i="2"/>
  <c r="I6" i="2"/>
  <c r="L6" i="2" s="1"/>
  <c r="M6" i="2" s="1"/>
  <c r="H14" i="2"/>
  <c r="J7" i="1"/>
  <c r="K7" i="1" s="1"/>
  <c r="H21" i="1"/>
  <c r="J18" i="1"/>
  <c r="K18" i="1" s="1"/>
  <c r="L18" i="1" s="1"/>
  <c r="M18" i="1" s="1"/>
  <c r="L19" i="10"/>
  <c r="M19" i="10"/>
  <c r="I6" i="10"/>
  <c r="L18" i="9"/>
  <c r="M18" i="9"/>
  <c r="I6" i="9"/>
  <c r="F7" i="9"/>
  <c r="I7" i="9"/>
  <c r="L7" i="9"/>
  <c r="M7" i="9"/>
  <c r="F8" i="7"/>
  <c r="G11" i="7"/>
  <c r="I6" i="7"/>
  <c r="J7" i="7"/>
  <c r="K7" i="7"/>
  <c r="L7" i="7"/>
  <c r="M7" i="7"/>
  <c r="L15" i="7"/>
  <c r="M15" i="7"/>
  <c r="J10" i="7"/>
  <c r="K10" i="7"/>
  <c r="L10" i="7"/>
  <c r="M10" i="7"/>
  <c r="J9" i="7"/>
  <c r="K9" i="7"/>
  <c r="L9" i="7"/>
  <c r="M9" i="7"/>
  <c r="J8" i="7"/>
  <c r="K8" i="7"/>
  <c r="F9" i="6"/>
  <c r="L25" i="6"/>
  <c r="M25" i="6"/>
  <c r="H21" i="6"/>
  <c r="G21" i="6"/>
  <c r="J8" i="6"/>
  <c r="K8" i="6"/>
  <c r="J7" i="6"/>
  <c r="K7" i="6"/>
  <c r="I7" i="6"/>
  <c r="I6" i="6"/>
  <c r="L6" i="6" s="1"/>
  <c r="M6" i="6" s="1"/>
  <c r="J20" i="6"/>
  <c r="K20" i="6"/>
  <c r="J19" i="6"/>
  <c r="K19" i="6"/>
  <c r="I19" i="6"/>
  <c r="J18" i="6"/>
  <c r="K18" i="6"/>
  <c r="J17" i="6"/>
  <c r="K17" i="6"/>
  <c r="I17" i="6"/>
  <c r="J16" i="6"/>
  <c r="K16" i="6"/>
  <c r="J15" i="6"/>
  <c r="K15" i="6"/>
  <c r="I15" i="6"/>
  <c r="J14" i="6"/>
  <c r="K14" i="6"/>
  <c r="J13" i="6"/>
  <c r="K13" i="6"/>
  <c r="J12" i="6"/>
  <c r="K12" i="6"/>
  <c r="J11" i="6"/>
  <c r="K11" i="6"/>
  <c r="J10" i="6"/>
  <c r="K10" i="6"/>
  <c r="J9" i="6"/>
  <c r="K9" i="6"/>
  <c r="L7" i="6"/>
  <c r="M7" i="6" s="1"/>
  <c r="L19" i="6"/>
  <c r="M19" i="6"/>
  <c r="L17" i="6"/>
  <c r="M17" i="6"/>
  <c r="L15" i="6"/>
  <c r="M15" i="6"/>
  <c r="I15" i="10"/>
  <c r="L6" i="10"/>
  <c r="M6" i="10"/>
  <c r="M15" i="10"/>
  <c r="K14" i="9"/>
  <c r="L6" i="9"/>
  <c r="L6" i="7"/>
  <c r="I8" i="7"/>
  <c r="L8" i="7"/>
  <c r="M8" i="7"/>
  <c r="I13" i="6"/>
  <c r="L13" i="6"/>
  <c r="M13" i="6"/>
  <c r="K21" i="6"/>
  <c r="I11" i="6"/>
  <c r="L11" i="6"/>
  <c r="M11" i="6"/>
  <c r="I9" i="6"/>
  <c r="L9" i="6"/>
  <c r="M9" i="6"/>
  <c r="I10" i="6"/>
  <c r="L10" i="6"/>
  <c r="M10" i="6"/>
  <c r="I12" i="6"/>
  <c r="L12" i="6"/>
  <c r="M12" i="6"/>
  <c r="I14" i="6"/>
  <c r="L14" i="6"/>
  <c r="M14" i="6"/>
  <c r="I16" i="6"/>
  <c r="L16" i="6"/>
  <c r="M16" i="6"/>
  <c r="I18" i="6"/>
  <c r="L18" i="6"/>
  <c r="M18" i="6"/>
  <c r="I20" i="6"/>
  <c r="L20" i="6"/>
  <c r="M20" i="6"/>
  <c r="L15" i="10"/>
  <c r="L14" i="9"/>
  <c r="M6" i="9"/>
  <c r="I14" i="9"/>
  <c r="K11" i="7"/>
  <c r="I11" i="7"/>
  <c r="M6" i="7"/>
  <c r="M11" i="7"/>
  <c r="M14" i="9"/>
  <c r="L11" i="7"/>
  <c r="G23" i="10"/>
  <c r="L23" i="10"/>
  <c r="G22" i="9"/>
  <c r="L22" i="9"/>
  <c r="L19" i="7"/>
  <c r="G19" i="7"/>
  <c r="H11" i="5"/>
  <c r="G11" i="5"/>
  <c r="F9" i="5"/>
  <c r="I9" i="5"/>
  <c r="L9" i="5"/>
  <c r="M9" i="5"/>
  <c r="I10" i="5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9" i="1"/>
  <c r="K19" i="1"/>
  <c r="J20" i="1"/>
  <c r="K20" i="1" s="1"/>
  <c r="F7" i="2"/>
  <c r="I7" i="2" s="1"/>
  <c r="L18" i="2"/>
  <c r="M18" i="2"/>
  <c r="J7" i="2"/>
  <c r="K7" i="2"/>
  <c r="F9" i="3"/>
  <c r="I9" i="3"/>
  <c r="J12" i="2"/>
  <c r="K12" i="2"/>
  <c r="J13" i="2"/>
  <c r="K13" i="2"/>
  <c r="J9" i="2"/>
  <c r="K9" i="2"/>
  <c r="J10" i="2"/>
  <c r="K10" i="2"/>
  <c r="J11" i="2"/>
  <c r="K11" i="2"/>
  <c r="J8" i="2"/>
  <c r="K8" i="2"/>
  <c r="J8" i="3"/>
  <c r="K8" i="3"/>
  <c r="I8" i="3"/>
  <c r="I7" i="3"/>
  <c r="J14" i="3"/>
  <c r="K14" i="3"/>
  <c r="I10" i="3"/>
  <c r="J22" i="3"/>
  <c r="K22" i="3"/>
  <c r="J49" i="3"/>
  <c r="K49" i="3"/>
  <c r="J9" i="3"/>
  <c r="K9" i="3"/>
  <c r="J10" i="3"/>
  <c r="K10" i="3"/>
  <c r="J11" i="3"/>
  <c r="K11" i="3"/>
  <c r="J12" i="3"/>
  <c r="K12" i="3"/>
  <c r="J13" i="3"/>
  <c r="K13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J32" i="3"/>
  <c r="K32" i="3"/>
  <c r="J33" i="3"/>
  <c r="K33" i="3"/>
  <c r="J34" i="3"/>
  <c r="K34" i="3"/>
  <c r="J35" i="3"/>
  <c r="K35" i="3"/>
  <c r="J36" i="3"/>
  <c r="K36" i="3"/>
  <c r="J37" i="3"/>
  <c r="K37" i="3"/>
  <c r="J38" i="3"/>
  <c r="K38" i="3"/>
  <c r="J39" i="3"/>
  <c r="K39" i="3"/>
  <c r="J40" i="3"/>
  <c r="K40" i="3"/>
  <c r="J41" i="3"/>
  <c r="K41" i="3"/>
  <c r="J42" i="3"/>
  <c r="K42" i="3"/>
  <c r="J43" i="3"/>
  <c r="K43" i="3"/>
  <c r="J44" i="3"/>
  <c r="K44" i="3"/>
  <c r="J45" i="3"/>
  <c r="K45" i="3"/>
  <c r="J46" i="3"/>
  <c r="K46" i="3"/>
  <c r="J47" i="3"/>
  <c r="K47" i="3"/>
  <c r="J48" i="3"/>
  <c r="K48" i="3"/>
  <c r="F6" i="4"/>
  <c r="L13" i="4"/>
  <c r="M13" i="4"/>
  <c r="F8" i="4"/>
  <c r="I8" i="4"/>
  <c r="F7" i="4"/>
  <c r="I7" i="4"/>
  <c r="J8" i="4"/>
  <c r="K8" i="4"/>
  <c r="J7" i="4"/>
  <c r="K7" i="4"/>
  <c r="G9" i="4"/>
  <c r="I6" i="5"/>
  <c r="L6" i="5"/>
  <c r="M6" i="5"/>
  <c r="F8" i="5"/>
  <c r="I8" i="5"/>
  <c r="I7" i="5"/>
  <c r="K7" i="5"/>
  <c r="L15" i="5"/>
  <c r="M15" i="5"/>
  <c r="L7" i="4"/>
  <c r="M7" i="4"/>
  <c r="K10" i="5"/>
  <c r="L10" i="5"/>
  <c r="M10" i="5"/>
  <c r="K8" i="5"/>
  <c r="L8" i="5"/>
  <c r="L8" i="4"/>
  <c r="M8" i="4"/>
  <c r="I6" i="4"/>
  <c r="K9" i="4"/>
  <c r="L6" i="3"/>
  <c r="M6" i="3"/>
  <c r="I11" i="5"/>
  <c r="L7" i="5"/>
  <c r="L7" i="3"/>
  <c r="M7" i="3"/>
  <c r="L9" i="3"/>
  <c r="M9" i="3"/>
  <c r="L10" i="3"/>
  <c r="M10" i="3"/>
  <c r="L8" i="3"/>
  <c r="M8" i="3"/>
  <c r="M7" i="5"/>
  <c r="L11" i="5"/>
  <c r="K11" i="5"/>
  <c r="I9" i="4"/>
  <c r="L6" i="4"/>
  <c r="L9" i="4"/>
  <c r="G17" i="4"/>
  <c r="M6" i="4"/>
  <c r="M9" i="4"/>
  <c r="L17" i="4"/>
  <c r="G19" i="5"/>
  <c r="M8" i="5"/>
  <c r="M11" i="5"/>
  <c r="L19" i="5"/>
  <c r="I15" i="3"/>
  <c r="I38" i="3"/>
  <c r="I26" i="3"/>
  <c r="I14" i="3"/>
  <c r="I37" i="3"/>
  <c r="I25" i="3"/>
  <c r="I13" i="3"/>
  <c r="I16" i="3"/>
  <c r="I48" i="3"/>
  <c r="I36" i="3"/>
  <c r="I24" i="3"/>
  <c r="I12" i="3"/>
  <c r="I28" i="3"/>
  <c r="I47" i="3"/>
  <c r="I35" i="3"/>
  <c r="L35" i="3"/>
  <c r="M35" i="3"/>
  <c r="I23" i="3"/>
  <c r="I11" i="3"/>
  <c r="I46" i="3"/>
  <c r="I34" i="3"/>
  <c r="I22" i="3"/>
  <c r="I27" i="3"/>
  <c r="I45" i="3"/>
  <c r="I33" i="3"/>
  <c r="I21" i="3"/>
  <c r="I39" i="3"/>
  <c r="I44" i="3"/>
  <c r="I32" i="3"/>
  <c r="I20" i="3"/>
  <c r="I43" i="3"/>
  <c r="I31" i="3"/>
  <c r="I19" i="3"/>
  <c r="I42" i="3"/>
  <c r="I30" i="3"/>
  <c r="I18" i="3"/>
  <c r="I40" i="3"/>
  <c r="I41" i="3"/>
  <c r="I29" i="3"/>
  <c r="I17" i="3"/>
  <c r="I49" i="3"/>
  <c r="I50" i="3"/>
  <c r="L29" i="3"/>
  <c r="M29" i="3"/>
  <c r="L25" i="3"/>
  <c r="M25" i="3"/>
  <c r="L13" i="3"/>
  <c r="M13" i="3"/>
  <c r="L41" i="3"/>
  <c r="M41" i="3"/>
  <c r="L36" i="3"/>
  <c r="M36" i="3"/>
  <c r="L30" i="3"/>
  <c r="M30" i="3"/>
  <c r="L23" i="3"/>
  <c r="M23" i="3"/>
  <c r="L12" i="3"/>
  <c r="M12" i="3"/>
  <c r="L18" i="3"/>
  <c r="M18" i="3"/>
  <c r="L17" i="3"/>
  <c r="M17" i="3"/>
  <c r="K14" i="2"/>
  <c r="L20" i="3"/>
  <c r="M20" i="3"/>
  <c r="L49" i="3"/>
  <c r="M49" i="3"/>
  <c r="L24" i="3"/>
  <c r="M24" i="3"/>
  <c r="L42" i="3"/>
  <c r="M42" i="3"/>
  <c r="L47" i="3"/>
  <c r="M47" i="3"/>
  <c r="L46" i="3"/>
  <c r="M46" i="3"/>
  <c r="L16" i="3"/>
  <c r="M16" i="3"/>
  <c r="K50" i="3"/>
  <c r="L33" i="3"/>
  <c r="M33" i="3"/>
  <c r="L11" i="3"/>
  <c r="M11" i="3"/>
  <c r="L32" i="3"/>
  <c r="M32" i="3"/>
  <c r="L45" i="3"/>
  <c r="M45" i="3"/>
  <c r="L37" i="3"/>
  <c r="M37" i="3"/>
  <c r="L19" i="3"/>
  <c r="M19" i="3"/>
  <c r="L14" i="3"/>
  <c r="M14" i="3"/>
  <c r="L27" i="3"/>
  <c r="M27" i="3"/>
  <c r="L22" i="3"/>
  <c r="M22" i="3"/>
  <c r="L31" i="3"/>
  <c r="M31" i="3"/>
  <c r="L39" i="3"/>
  <c r="M39" i="3"/>
  <c r="L48" i="3"/>
  <c r="M48" i="3"/>
  <c r="L26" i="3"/>
  <c r="M26" i="3"/>
  <c r="L40" i="3"/>
  <c r="M40" i="3"/>
  <c r="L34" i="3"/>
  <c r="M34" i="3"/>
  <c r="L21" i="3"/>
  <c r="M21" i="3"/>
  <c r="L38" i="3"/>
  <c r="M38" i="3"/>
  <c r="L43" i="3"/>
  <c r="M43" i="3"/>
  <c r="L44" i="3"/>
  <c r="M44" i="3"/>
  <c r="L28" i="3"/>
  <c r="M28" i="3"/>
  <c r="L15" i="3"/>
  <c r="M15" i="3"/>
  <c r="L50" i="3"/>
  <c r="G58" i="3"/>
  <c r="M50" i="3"/>
  <c r="L58" i="3"/>
  <c r="K9" i="12"/>
  <c r="K11" i="12"/>
  <c r="K10" i="12"/>
  <c r="K19" i="12"/>
  <c r="K7" i="12"/>
  <c r="K15" i="12"/>
  <c r="K17" i="12"/>
  <c r="K16" i="12"/>
  <c r="K18" i="12"/>
  <c r="K8" i="12"/>
  <c r="K13" i="12"/>
  <c r="K12" i="12"/>
  <c r="K6" i="12"/>
  <c r="L21" i="6" l="1"/>
  <c r="G29" i="6" s="1"/>
  <c r="M8" i="6"/>
  <c r="M21" i="6" s="1"/>
  <c r="L29" i="6" s="1"/>
  <c r="I21" i="6"/>
  <c r="I14" i="2"/>
  <c r="L7" i="2"/>
  <c r="K21" i="1"/>
  <c r="L15" i="1"/>
  <c r="M15" i="1" s="1"/>
  <c r="L14" i="1"/>
  <c r="M14" i="1" s="1"/>
  <c r="L12" i="1"/>
  <c r="M12" i="1" s="1"/>
  <c r="L11" i="1"/>
  <c r="M11" i="1" s="1"/>
  <c r="L10" i="1"/>
  <c r="M10" i="1" s="1"/>
  <c r="L9" i="1"/>
  <c r="M9" i="1" s="1"/>
  <c r="L7" i="1"/>
  <c r="M7" i="1" s="1"/>
  <c r="L19" i="1"/>
  <c r="M19" i="1" s="1"/>
  <c r="L20" i="1"/>
  <c r="M20" i="1" s="1"/>
  <c r="L17" i="1"/>
  <c r="M17" i="1" s="1"/>
  <c r="L16" i="1"/>
  <c r="M16" i="1" s="1"/>
  <c r="L6" i="1"/>
  <c r="L13" i="1"/>
  <c r="M13" i="1" s="1"/>
  <c r="I21" i="1"/>
  <c r="M6" i="1"/>
  <c r="L8" i="1"/>
  <c r="M8" i="1" s="1"/>
  <c r="L14" i="12"/>
  <c r="M14" i="12" s="1"/>
  <c r="K20" i="12"/>
  <c r="I20" i="12"/>
  <c r="M5" i="12"/>
  <c r="M20" i="12" s="1"/>
  <c r="L28" i="12" s="1"/>
  <c r="L20" i="12"/>
  <c r="G28" i="12" s="1"/>
  <c r="L14" i="2" l="1"/>
  <c r="G22" i="2" s="1"/>
  <c r="M7" i="2"/>
  <c r="M14" i="2" s="1"/>
  <c r="L22" i="2" s="1"/>
  <c r="M21" i="1"/>
  <c r="L29" i="1" s="1"/>
  <c r="L21" i="1"/>
  <c r="G29" i="1" s="1"/>
</calcChain>
</file>

<file path=xl/sharedStrings.xml><?xml version="1.0" encoding="utf-8"?>
<sst xmlns="http://schemas.openxmlformats.org/spreadsheetml/2006/main" count="435" uniqueCount="195">
  <si>
    <t>MODALIDADE DE TRANSPORTE (MT)</t>
  </si>
  <si>
    <t>UNIDADE (U)</t>
  </si>
  <si>
    <t>DISTÂNCIA
(KM)</t>
  </si>
  <si>
    <t>VALOR
(KM)</t>
  </si>
  <si>
    <t>TARIFA/VALOR
VIAGEM</t>
  </si>
  <si>
    <t>QTDE VIAGENS
 ESTIMATIVA/MÊS</t>
  </si>
  <si>
    <t>-</t>
  </si>
  <si>
    <t xml:space="preserve">CUSTO GLOBAL ANUAL </t>
  </si>
  <si>
    <t>INTERURBANO</t>
  </si>
  <si>
    <t>CUSTÓDIA CASTANHAL</t>
  </si>
  <si>
    <t xml:space="preserve">BARCARENA </t>
  </si>
  <si>
    <t>BARCARENA CENTRO</t>
  </si>
  <si>
    <t xml:space="preserve">IGARAPÉ-MIRI   </t>
  </si>
  <si>
    <t xml:space="preserve">ABAETETUBA   </t>
  </si>
  <si>
    <t xml:space="preserve">MOJU  </t>
  </si>
  <si>
    <t>ACARÁ</t>
  </si>
  <si>
    <t>CONCÓRDIA</t>
  </si>
  <si>
    <t>BUJARU</t>
  </si>
  <si>
    <t>TOMÉ AÇU</t>
  </si>
  <si>
    <t>QUATRO BOCAS (TOMÉ AÇU)</t>
  </si>
  <si>
    <t>BENEVIDES</t>
  </si>
  <si>
    <t>SANTA BÁRBARA</t>
  </si>
  <si>
    <t xml:space="preserve"> MOSQUEIRO</t>
  </si>
  <si>
    <t>CUSTO TRANSPORTE DO ITEM 01 - BELÉM</t>
  </si>
  <si>
    <t>URBANO</t>
  </si>
  <si>
    <t>ALTAMIRA</t>
  </si>
  <si>
    <t>VITÓRIA DO XINGU</t>
  </si>
  <si>
    <t>SEN JOSÉ PORFÍRIO</t>
  </si>
  <si>
    <t>MEDICILÂNDIA</t>
  </si>
  <si>
    <t>BRASIL NOVO</t>
  </si>
  <si>
    <t>URUARÁ</t>
  </si>
  <si>
    <t>PLACAS</t>
  </si>
  <si>
    <t>ANAPU</t>
  </si>
  <si>
    <t>VALOR MÁXIMO A SER SEGURADO</t>
  </si>
  <si>
    <t>CUSTO TRANSPORTE DO ITEM 02 - ALTAMIRA</t>
  </si>
  <si>
    <t>CUSTODIANTE</t>
  </si>
  <si>
    <t>CASTANHAL</t>
  </si>
  <si>
    <t>JADERLÂNDIA</t>
  </si>
  <si>
    <t>SANTA ISABEL</t>
  </si>
  <si>
    <t>STO ANTONIO TAUÁ</t>
  </si>
  <si>
    <t>COLARES</t>
  </si>
  <si>
    <t>VIGIA</t>
  </si>
  <si>
    <t>S. CAETANO ODIVELAS</t>
  </si>
  <si>
    <t>SÃO FRANCISCO DO PARÁ</t>
  </si>
  <si>
    <t>IGARAPÉ AÇU</t>
  </si>
  <si>
    <t>NOVA TIMBOTEUA</t>
  </si>
  <si>
    <t>SANTARÉM NOVO</t>
  </si>
  <si>
    <t>QUATIPURU</t>
  </si>
  <si>
    <t>PRIMAVERA</t>
  </si>
  <si>
    <t>S. JOÃO PIRABAS</t>
  </si>
  <si>
    <t>SALINÓPOLIS</t>
  </si>
  <si>
    <t>MAGALHAES BARATA</t>
  </si>
  <si>
    <t>SANTA MARIA</t>
  </si>
  <si>
    <t>MARACANÃ</t>
  </si>
  <si>
    <t>CUSTO TRANSPORTE DO ITEM 03 - CASTANHAL</t>
  </si>
  <si>
    <t>BRAGANÇA</t>
  </si>
  <si>
    <t>TRACUATEUA</t>
  </si>
  <si>
    <t>AUGUSTO CORREA</t>
  </si>
  <si>
    <t>VISEU</t>
  </si>
  <si>
    <t>CAPITÃO POÇO</t>
  </si>
  <si>
    <t>GARRAFÃO DO NORTE</t>
  </si>
  <si>
    <t>INHANGAPI</t>
  </si>
  <si>
    <t>MÃE DO RIO</t>
  </si>
  <si>
    <t>AURORA DO PARÁ</t>
  </si>
  <si>
    <t>NOVA ESPERANÇA DO PIRIÁ</t>
  </si>
  <si>
    <t>BONITO</t>
  </si>
  <si>
    <t>PEIXE BOI</t>
  </si>
  <si>
    <t>OURÉM</t>
  </si>
  <si>
    <t>IPIXUNA</t>
  </si>
  <si>
    <t>PARAGOMINAS</t>
  </si>
  <si>
    <t>SÃO DOMINGOS DO CAPIM</t>
  </si>
  <si>
    <t>TERRA ALTA</t>
  </si>
  <si>
    <t>SÃO JOÃO DA PONTA</t>
  </si>
  <si>
    <t>CURUÇÁ</t>
  </si>
  <si>
    <t>MARAPANIM</t>
  </si>
  <si>
    <t>S MIGUEL GUAMÁ</t>
  </si>
  <si>
    <t>IRITUIA</t>
  </si>
  <si>
    <t>CAPANEMA</t>
  </si>
  <si>
    <t>SANTA LUZIA</t>
  </si>
  <si>
    <t>CACHOEIRA DO PIRIÁ</t>
  </si>
  <si>
    <t>ITINGA</t>
  </si>
  <si>
    <t>DOM ELISEU</t>
  </si>
  <si>
    <t>ULIANÓPOLIS</t>
  </si>
  <si>
    <t>ITAITUBA</t>
  </si>
  <si>
    <t>ITAITUBA CIDADE ALTA</t>
  </si>
  <si>
    <t>TRAIRÃO</t>
  </si>
  <si>
    <t>JACAREACANGA</t>
  </si>
  <si>
    <t>RURÓPOLIS</t>
  </si>
  <si>
    <t>CENTRO DE DISTRIBUIÇÃO - ITAITUBA 5</t>
  </si>
  <si>
    <t>CENTRO DE DISTRIBUIÇÃO - IMPERATRIZ 4</t>
  </si>
  <si>
    <t>ESTIMATIVA DE VALORES PARA CUSTÓDIA ITEM 4 - IMPERATRIZ</t>
  </si>
  <si>
    <t>ESTIMATIVA DE CUSTO GLOBAL ITEM 4 - IMPERATRIZ</t>
  </si>
  <si>
    <t>BASE DE CÁLCULO MENSAL</t>
  </si>
  <si>
    <t>TAXA APLICADA (TA)</t>
  </si>
  <si>
    <t>CUSTO CUSTÓDIA / ESTIMADO MENSAL</t>
  </si>
  <si>
    <t>CUSTO CUSTÓDIA/ ESTIMADO ANUAL</t>
  </si>
  <si>
    <t>VALOR GLOBAL</t>
  </si>
  <si>
    <t>CUSTO GLOBAL MENSAL</t>
  </si>
  <si>
    <t>ESTIMATIVA DE VALORES PARA CUSTÓDIA ITEM 5 - ITAITUBA</t>
  </si>
  <si>
    <t>ESTIMATIVA DE CUSTO GLOBAL ITEM 5 - ITAITUBA</t>
  </si>
  <si>
    <t>ESTIMATIVAS DE VALORES PARA TRANSPORTE E AD VALOREM</t>
  </si>
  <si>
    <t>CUSTO TRANSPORTE DO ITEM 5 - ITAITUBA</t>
  </si>
  <si>
    <t>CUSTO DO TRANSPORTE MENSAL (CTM)</t>
  </si>
  <si>
    <t>AD VALOREM (AD)</t>
  </si>
  <si>
    <t>CUSTO AD VALOREM MENSAL (CADM)= (AD x VTM)</t>
  </si>
  <si>
    <t>CUSTO MENSAL ESTIMADO (CM)= (CTM) + (CADM)</t>
  </si>
  <si>
    <t>CUSTO ANUAL TRANSPORTE  ESTIMADO (CA)= (CM)*12</t>
  </si>
  <si>
    <t xml:space="preserve"> VALOR  TRANSPORTADO  MENSAL  (VTM)</t>
  </si>
  <si>
    <t>CUSTO TRANSPORTE DO ITEM 4 - IMPERATRIZ</t>
  </si>
  <si>
    <t>ESTIMATIVA DE VALORES PARA CUSTÓDIA ITEM 3 - CASTANHAL</t>
  </si>
  <si>
    <t>ESTIMATIVA DE CUSTO GLOBAL ITEM 3 - CASTANHAL</t>
  </si>
  <si>
    <t>CENTRO DE DISTRIBUIÇÃO - CASTANHAL 3</t>
  </si>
  <si>
    <t>CENTRO DE DISTRIBUIÇÃO - ALTAMIRA 2</t>
  </si>
  <si>
    <t>INTERMODAL</t>
  </si>
  <si>
    <t xml:space="preserve">MARABÁ </t>
  </si>
  <si>
    <t>MARABÁ SÃO FELIX</t>
  </si>
  <si>
    <t>MARABÁ CIDADE NOVA</t>
  </si>
  <si>
    <t>B JESUS TOCANTINS</t>
  </si>
  <si>
    <t>ABEL FIGUEIREDO</t>
  </si>
  <si>
    <t>RONDON</t>
  </si>
  <si>
    <t>BREJO GDE. ARAG</t>
  </si>
  <si>
    <t>PALESTINA DO PARÁ</t>
  </si>
  <si>
    <t>ITUPIRANGA</t>
  </si>
  <si>
    <t>NOVA IPIXUNA</t>
  </si>
  <si>
    <t>JACUNDÁ</t>
  </si>
  <si>
    <t>SÃO DOMINGOS DO ARAGUAIA</t>
  </si>
  <si>
    <t>S. GERALDO DO ARAG</t>
  </si>
  <si>
    <t>PIÇARRA</t>
  </si>
  <si>
    <t>SÃO JOÃO DO ARAGUAIA</t>
  </si>
  <si>
    <t>CENTRO DE DISTRIBUIÇÃO - MARABÁ 6</t>
  </si>
  <si>
    <t>CUSTO TRANSPORTE DO ITEM 6 - MARABÁ</t>
  </si>
  <si>
    <t>ESTIMATIVA DE VALORES PARA CUSTÓDIA ITEM 6 - MARABÁ</t>
  </si>
  <si>
    <t>ESTIMATIVA DE CUSTO GLOBAL ITEM 6 - MARABÁ</t>
  </si>
  <si>
    <t>CENTRO DE DISTRIBUIÇÃO - PARAUAPEBAS 7</t>
  </si>
  <si>
    <t>ESTIMATIVA DE VALORES PARA CUSTÓDIA ITEM 7 - PARAUAPEBAS</t>
  </si>
  <si>
    <t>ESTIMATIVA DE CUSTO GLOBAL ITEM 7 - PARAUAPEBAS</t>
  </si>
  <si>
    <t>CUSTO TRANSPORTE DO ITEM 7 - PARAUAPEBAS</t>
  </si>
  <si>
    <t>PARAUAPEBAS</t>
  </si>
  <si>
    <t>PA ESTAÇÃO KARAJÁS</t>
  </si>
  <si>
    <t>CURIONÓPOLIS</t>
  </si>
  <si>
    <t>ELDORADO CARAJÁS</t>
  </si>
  <si>
    <t>CANAÃ DOS CARAJÁS</t>
  </si>
  <si>
    <t>CUSTO TRANSPORTE DO ITEM 7 - REDENÇÃO</t>
  </si>
  <si>
    <t>PAU DARCO</t>
  </si>
  <si>
    <t>RIO MARIA</t>
  </si>
  <si>
    <t>XINGUARA</t>
  </si>
  <si>
    <t>SAPUCAIA</t>
  </si>
  <si>
    <t>CONCEIÇÃO ARAG</t>
  </si>
  <si>
    <t>FLORESTA D ARAG</t>
  </si>
  <si>
    <t>ÁGUA AZUL DO NORTE</t>
  </si>
  <si>
    <t>TUCUMÃ</t>
  </si>
  <si>
    <t>OURILANDIA DO NORTE</t>
  </si>
  <si>
    <t>SÃO FELIX DO XINGU</t>
  </si>
  <si>
    <t>SANTANA DO ARAGUAIA</t>
  </si>
  <si>
    <t>BANNACH</t>
  </si>
  <si>
    <t>CUMARU DO NORTE</t>
  </si>
  <si>
    <t>CASA DE TÁBUA</t>
  </si>
  <si>
    <t>CENTRO DE DISTRIBUIÇÃO - TUCURUÍ 9</t>
  </si>
  <si>
    <t>ESTIMATIVA DE VALORES PARA CUSTÓDIA ITEM 9 - TUCURUÍ</t>
  </si>
  <si>
    <t>CUSTO TRANSPORTE DO ITEM 9 - TUCURUÍ</t>
  </si>
  <si>
    <t>ESTIMATIVA DE CUSTO GLOBAL ITEM 9 - TUCURUÍ</t>
  </si>
  <si>
    <t>TUCURUÍ</t>
  </si>
  <si>
    <t>GOIANÉSIA</t>
  </si>
  <si>
    <t>TAILANDIA</t>
  </si>
  <si>
    <t>BREU BRANCO</t>
  </si>
  <si>
    <t>MOCAJUBA</t>
  </si>
  <si>
    <t>NOVO REPARTIMENTO</t>
  </si>
  <si>
    <t>PACAJÁ</t>
  </si>
  <si>
    <t>CENTRO DE DISTRIBUIÇÃO - SANTARÉM 10</t>
  </si>
  <si>
    <t xml:space="preserve">CUSTO TRANSPORTE DO ITEM 10 - SANTARÉM </t>
  </si>
  <si>
    <t>ESTIMATIVA DE VALORES PARA CUSTÓDIA ITEM 10 - SANTARÉM</t>
  </si>
  <si>
    <t>ESTIMATIVA DE CUSTO GLOBAL ITEM 10 - SANTARÉM</t>
  </si>
  <si>
    <t>SANTAREM</t>
  </si>
  <si>
    <t>ALTER DO CHÃO</t>
  </si>
  <si>
    <t>PAB - SEFA</t>
  </si>
  <si>
    <t xml:space="preserve">ESTAÇÃO CIDADANIA </t>
  </si>
  <si>
    <t xml:space="preserve">PAB - PM SANTAREM </t>
  </si>
  <si>
    <t>PAB - TJE SANTAREM</t>
  </si>
  <si>
    <t>TAPAJÓS</t>
  </si>
  <si>
    <t>BELTERRA</t>
  </si>
  <si>
    <t>PA MURINIM</t>
  </si>
  <si>
    <t>REDENÇÃO</t>
  </si>
  <si>
    <t xml:space="preserve">BAIÃO </t>
  </si>
  <si>
    <t xml:space="preserve">TARIFA/VALOR
VIAGEM </t>
  </si>
  <si>
    <t>ESTIMATIVA DE VALORES PARA CUSTÓDIA ITEM 1 - BELÉM</t>
  </si>
  <si>
    <t>ESTIMATIVA DE CUSTO GLOBAL ITEM 1 - BELÉM</t>
  </si>
  <si>
    <t>ESTIMATIVA DE VALORES PARA CUSTÓDIA ITEM 2 - ALTAMIRA</t>
  </si>
  <si>
    <t>ESTIMATIVA DE CUSTO GLOBAL ITEM 2 - ALTAMIRA</t>
  </si>
  <si>
    <t>CENTRO DE DISTRIBUIÇÃO - BELÉM 1</t>
  </si>
  <si>
    <t>CENTRO DE DISTRIBUIÇÃO - REDENÇÃO 8</t>
  </si>
  <si>
    <t>ESTIMATIVA DE VALORES PARA CUSTÓDIA ITEM 8 - REDENÇÃO</t>
  </si>
  <si>
    <t>ESTIMATIVA DE CUSTO GLOBAL ITEM 8 - REDENÇÃO</t>
  </si>
  <si>
    <t>QT DE VIAGENS ESTIMATIVA/MÊS</t>
  </si>
  <si>
    <t>MOJUÍ DOS CAMPOS</t>
  </si>
  <si>
    <t>QTDE VIAGENS
ESTIMATIVA/MÊS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</si>
</sst>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0.0000%"/>
    <numFmt numFmtId="166" formatCode="&quot;R$&quot;\ #,##0.00"/>
    <numFmt numFmtId="167" formatCode="&quot;R$ &quot;#,##0.00_);[Red]\(&quot;R$ &quot;#,##0.00\)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mbria"/>
      <family val="1"/>
    </font>
    <font>
      <b/>
      <sz val="8"/>
      <name val="Cambria"/>
      <family val="1"/>
    </font>
    <font>
      <b/>
      <sz val="6"/>
      <name val="Cambria"/>
      <family val="1"/>
    </font>
    <font>
      <b/>
      <sz val="7"/>
      <name val="Cambria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mbria"/>
      <family val="1"/>
    </font>
    <font>
      <b/>
      <sz val="8"/>
      <color theme="0"/>
      <name val="Cambria"/>
      <family val="1"/>
    </font>
    <font>
      <b/>
      <sz val="7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4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7" fontId="3" fillId="3" borderId="0" xfId="1" applyNumberFormat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166" fontId="3" fillId="2" borderId="3" xfId="2" applyNumberFormat="1" applyFont="1" applyFill="1" applyBorder="1" applyAlignment="1">
      <alignment horizontal="center"/>
    </xf>
    <xf numFmtId="166" fontId="3" fillId="2" borderId="4" xfId="2" applyNumberFormat="1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 vertical="center"/>
    </xf>
    <xf numFmtId="10" fontId="3" fillId="3" borderId="5" xfId="2" applyNumberFormat="1" applyFont="1" applyFill="1" applyBorder="1" applyAlignment="1" applyProtection="1">
      <alignment horizontal="center" vertical="center"/>
      <protection locked="0"/>
    </xf>
    <xf numFmtId="1" fontId="3" fillId="2" borderId="3" xfId="1" applyNumberFormat="1" applyFont="1" applyFill="1" applyBorder="1" applyAlignment="1">
      <alignment horizontal="center" vertical="center" wrapText="1"/>
    </xf>
    <xf numFmtId="166" fontId="3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2" fillId="3" borderId="1" xfId="2" applyNumberFormat="1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>
      <alignment horizontal="center" vertical="center"/>
    </xf>
    <xf numFmtId="43" fontId="8" fillId="2" borderId="6" xfId="5" applyFont="1" applyFill="1" applyBorder="1" applyProtection="1"/>
    <xf numFmtId="164" fontId="8" fillId="3" borderId="1" xfId="0" applyNumberFormat="1" applyFont="1" applyFill="1" applyBorder="1" applyAlignment="1" applyProtection="1">
      <alignment horizontal="center"/>
      <protection locked="0"/>
    </xf>
    <xf numFmtId="164" fontId="2" fillId="2" borderId="1" xfId="2" applyNumberFormat="1" applyFont="1" applyFill="1" applyBorder="1" applyAlignment="1" applyProtection="1">
      <alignment horizontal="center" vertical="center"/>
    </xf>
    <xf numFmtId="44" fontId="2" fillId="2" borderId="3" xfId="2" applyFont="1" applyFill="1" applyBorder="1" applyAlignment="1" applyProtection="1">
      <alignment horizontal="center" vertical="center"/>
    </xf>
    <xf numFmtId="0" fontId="2" fillId="2" borderId="5" xfId="2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vertical="center" wrapText="1"/>
    </xf>
    <xf numFmtId="43" fontId="8" fillId="2" borderId="1" xfId="5" applyFont="1" applyFill="1" applyBorder="1" applyProtection="1"/>
    <xf numFmtId="1" fontId="8" fillId="2" borderId="1" xfId="5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/>
    <xf numFmtId="1" fontId="8" fillId="2" borderId="1" xfId="0" applyNumberFormat="1" applyFont="1" applyFill="1" applyBorder="1" applyAlignment="1">
      <alignment horizontal="center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164" fontId="2" fillId="2" borderId="3" xfId="2" applyNumberFormat="1" applyFont="1" applyFill="1" applyBorder="1" applyAlignment="1" applyProtection="1">
      <alignment horizontal="center" vertical="center"/>
    </xf>
    <xf numFmtId="164" fontId="2" fillId="2" borderId="3" xfId="2" applyNumberFormat="1" applyFont="1" applyFill="1" applyBorder="1" applyAlignment="1" applyProtection="1">
      <alignment horizontal="left" vertical="center"/>
    </xf>
    <xf numFmtId="0" fontId="2" fillId="2" borderId="7" xfId="1" applyFont="1" applyFill="1" applyBorder="1" applyAlignment="1" applyProtection="1">
      <alignment horizontal="center" vertical="center" wrapText="1"/>
    </xf>
    <xf numFmtId="1" fontId="3" fillId="2" borderId="3" xfId="1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/>
    </xf>
    <xf numFmtId="164" fontId="3" fillId="2" borderId="4" xfId="2" applyNumberFormat="1" applyFont="1" applyFill="1" applyBorder="1" applyAlignment="1" applyProtection="1">
      <alignment horizontal="center" vertical="center"/>
    </xf>
    <xf numFmtId="164" fontId="1" fillId="3" borderId="1" xfId="2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164" fontId="8" fillId="3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64" fontId="0" fillId="0" borderId="0" xfId="0" applyNumberFormat="1"/>
    <xf numFmtId="44" fontId="6" fillId="0" borderId="0" xfId="2" applyFont="1"/>
    <xf numFmtId="44" fontId="0" fillId="0" borderId="0" xfId="0" applyNumberFormat="1"/>
    <xf numFmtId="44" fontId="8" fillId="2" borderId="1" xfId="5" applyNumberFormat="1" applyFont="1" applyFill="1" applyBorder="1" applyAlignment="1">
      <alignment horizontal="center" vertical="center"/>
    </xf>
    <xf numFmtId="44" fontId="2" fillId="2" borderId="5" xfId="2" applyFont="1" applyFill="1" applyBorder="1" applyAlignment="1">
      <alignment horizontal="left" vertical="center"/>
    </xf>
    <xf numFmtId="44" fontId="2" fillId="2" borderId="5" xfId="2" applyFont="1" applyFill="1" applyBorder="1" applyAlignment="1">
      <alignment horizontal="left"/>
    </xf>
    <xf numFmtId="44" fontId="2" fillId="2" borderId="5" xfId="0" applyNumberFormat="1" applyFont="1" applyFill="1" applyBorder="1" applyAlignment="1">
      <alignment horizontal="left"/>
    </xf>
    <xf numFmtId="44" fontId="3" fillId="2" borderId="3" xfId="1" applyNumberFormat="1" applyFont="1" applyFill="1" applyBorder="1" applyAlignment="1">
      <alignment horizontal="left" vertical="center" wrapText="1"/>
    </xf>
    <xf numFmtId="44" fontId="3" fillId="2" borderId="4" xfId="1" applyNumberFormat="1" applyFont="1" applyFill="1" applyBorder="1" applyAlignment="1">
      <alignment horizontal="left" vertical="center" wrapText="1"/>
    </xf>
    <xf numFmtId="44" fontId="2" fillId="2" borderId="1" xfId="2" applyFont="1" applyFill="1" applyBorder="1" applyAlignment="1" applyProtection="1">
      <alignment horizontal="center" vertical="center"/>
    </xf>
    <xf numFmtId="44" fontId="2" fillId="2" borderId="2" xfId="2" applyFont="1" applyFill="1" applyBorder="1" applyAlignment="1" applyProtection="1">
      <alignment horizontal="center" vertical="center"/>
    </xf>
    <xf numFmtId="44" fontId="2" fillId="2" borderId="2" xfId="2" applyFont="1" applyFill="1" applyBorder="1" applyAlignment="1" applyProtection="1">
      <alignment horizontal="left" vertical="center"/>
    </xf>
    <xf numFmtId="0" fontId="2" fillId="2" borderId="10" xfId="1" applyFont="1" applyFill="1" applyBorder="1" applyAlignment="1" applyProtection="1">
      <alignment horizontal="center" vertical="center" wrapText="1"/>
    </xf>
    <xf numFmtId="44" fontId="2" fillId="2" borderId="11" xfId="0" applyNumberFormat="1" applyFont="1" applyFill="1" applyBorder="1" applyAlignment="1">
      <alignment horizontal="left"/>
    </xf>
    <xf numFmtId="44" fontId="2" fillId="2" borderId="1" xfId="0" applyNumberFormat="1" applyFont="1" applyFill="1" applyBorder="1" applyAlignment="1">
      <alignment horizontal="left"/>
    </xf>
    <xf numFmtId="10" fontId="3" fillId="2" borderId="1" xfId="2" applyNumberFormat="1" applyFont="1" applyFill="1" applyBorder="1" applyAlignment="1">
      <alignment horizontal="center" vertical="center"/>
    </xf>
    <xf numFmtId="43" fontId="8" fillId="2" borderId="1" xfId="5" applyFont="1" applyFill="1" applyBorder="1" applyAlignment="1" applyProtection="1">
      <alignment horizontal="left"/>
    </xf>
    <xf numFmtId="0" fontId="2" fillId="2" borderId="1" xfId="1" applyFont="1" applyFill="1" applyBorder="1" applyAlignment="1">
      <alignment horizontal="left" vertical="center" wrapText="1"/>
    </xf>
    <xf numFmtId="44" fontId="1" fillId="3" borderId="1" xfId="2" applyFont="1" applyFill="1" applyBorder="1" applyAlignment="1" applyProtection="1">
      <alignment horizontal="center" vertical="center"/>
      <protection locked="0"/>
    </xf>
    <xf numFmtId="44" fontId="2" fillId="3" borderId="1" xfId="2" applyFont="1" applyFill="1" applyBorder="1" applyAlignment="1" applyProtection="1">
      <alignment horizontal="center" vertical="center"/>
      <protection locked="0"/>
    </xf>
    <xf numFmtId="0" fontId="2" fillId="2" borderId="10" xfId="1" applyFont="1" applyFill="1" applyBorder="1" applyAlignment="1" applyProtection="1">
      <alignment horizontal="center" vertical="center" wrapText="1"/>
    </xf>
    <xf numFmtId="0" fontId="2" fillId="2" borderId="21" xfId="1" applyFont="1" applyFill="1" applyBorder="1" applyAlignment="1" applyProtection="1">
      <alignment horizontal="center" vertical="center" wrapText="1"/>
    </xf>
    <xf numFmtId="0" fontId="2" fillId="2" borderId="22" xfId="1" applyFont="1" applyFill="1" applyBorder="1" applyAlignment="1" applyProtection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44" fontId="4" fillId="2" borderId="23" xfId="2" applyFont="1" applyFill="1" applyBorder="1" applyAlignment="1">
      <alignment horizontal="center" vertical="center" wrapText="1"/>
    </xf>
    <xf numFmtId="44" fontId="4" fillId="2" borderId="24" xfId="2" applyFont="1" applyFill="1" applyBorder="1" applyAlignment="1">
      <alignment horizontal="center" vertical="center" wrapText="1"/>
    </xf>
    <xf numFmtId="44" fontId="4" fillId="2" borderId="13" xfId="2" applyFont="1" applyFill="1" applyBorder="1" applyAlignment="1">
      <alignment horizontal="center" vertical="center" wrapText="1"/>
    </xf>
    <xf numFmtId="44" fontId="4" fillId="2" borderId="3" xfId="2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167" fontId="3" fillId="2" borderId="19" xfId="1" applyNumberFormat="1" applyFont="1" applyFill="1" applyBorder="1" applyAlignment="1">
      <alignment horizontal="center" vertical="center" wrapText="1"/>
    </xf>
    <xf numFmtId="167" fontId="3" fillId="2" borderId="20" xfId="1" applyNumberFormat="1" applyFont="1" applyFill="1" applyBorder="1" applyAlignment="1">
      <alignment horizontal="center" vertical="center" wrapText="1"/>
    </xf>
    <xf numFmtId="166" fontId="3" fillId="2" borderId="26" xfId="1" applyNumberFormat="1" applyFont="1" applyFill="1" applyBorder="1" applyAlignment="1">
      <alignment horizontal="center" vertical="center"/>
    </xf>
    <xf numFmtId="166" fontId="3" fillId="2" borderId="20" xfId="1" applyNumberFormat="1" applyFont="1" applyFill="1" applyBorder="1" applyAlignment="1">
      <alignment horizontal="center" vertical="center"/>
    </xf>
    <xf numFmtId="166" fontId="3" fillId="2" borderId="27" xfId="1" applyNumberFormat="1" applyFont="1" applyFill="1" applyBorder="1" applyAlignment="1">
      <alignment horizontal="center" vertical="center"/>
    </xf>
    <xf numFmtId="165" fontId="3" fillId="3" borderId="26" xfId="4" applyNumberFormat="1" applyFont="1" applyFill="1" applyBorder="1" applyAlignment="1" applyProtection="1">
      <alignment horizontal="center"/>
      <protection locked="0"/>
    </xf>
    <xf numFmtId="165" fontId="3" fillId="3" borderId="27" xfId="4" applyNumberFormat="1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44" fontId="4" fillId="2" borderId="14" xfId="2" applyFont="1" applyFill="1" applyBorder="1" applyAlignment="1">
      <alignment horizontal="center" vertical="center" wrapText="1"/>
    </xf>
    <xf numFmtId="44" fontId="4" fillId="2" borderId="4" xfId="2" applyFont="1" applyFill="1" applyBorder="1" applyAlignment="1">
      <alignment horizontal="center" vertical="center" wrapText="1"/>
    </xf>
    <xf numFmtId="0" fontId="3" fillId="2" borderId="19" xfId="1" applyFont="1" applyFill="1" applyBorder="1" applyAlignment="1" applyProtection="1">
      <alignment horizontal="center" vertical="center" wrapText="1"/>
    </xf>
    <xf numFmtId="0" fontId="3" fillId="2" borderId="20" xfId="1" applyFont="1" applyFill="1" applyBorder="1" applyAlignment="1" applyProtection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44" fontId="3" fillId="2" borderId="1" xfId="2" applyFont="1" applyFill="1" applyBorder="1" applyAlignment="1">
      <alignment horizontal="center" vertical="center" wrapText="1"/>
    </xf>
    <xf numFmtId="44" fontId="3" fillId="2" borderId="2" xfId="2" applyFont="1" applyFill="1" applyBorder="1" applyAlignment="1">
      <alignment horizontal="center" vertical="center" wrapText="1"/>
    </xf>
    <xf numFmtId="166" fontId="3" fillId="2" borderId="26" xfId="1" applyNumberFormat="1" applyFont="1" applyFill="1" applyBorder="1" applyAlignment="1">
      <alignment horizontal="center" vertical="center" wrapText="1"/>
    </xf>
    <xf numFmtId="166" fontId="3" fillId="2" borderId="20" xfId="1" applyNumberFormat="1" applyFont="1" applyFill="1" applyBorder="1" applyAlignment="1">
      <alignment horizontal="center" vertical="center" wrapText="1"/>
    </xf>
    <xf numFmtId="166" fontId="3" fillId="2" borderId="27" xfId="1" applyNumberFormat="1" applyFont="1" applyFill="1" applyBorder="1" applyAlignment="1">
      <alignment horizontal="center" vertical="center" wrapText="1"/>
    </xf>
    <xf numFmtId="166" fontId="3" fillId="2" borderId="3" xfId="2" applyNumberFormat="1" applyFont="1" applyFill="1" applyBorder="1" applyAlignment="1">
      <alignment horizontal="center"/>
    </xf>
    <xf numFmtId="166" fontId="3" fillId="2" borderId="4" xfId="2" applyNumberFormat="1" applyFont="1" applyFill="1" applyBorder="1" applyAlignment="1">
      <alignment horizontal="center"/>
    </xf>
    <xf numFmtId="0" fontId="3" fillId="2" borderId="28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2" fontId="3" fillId="3" borderId="34" xfId="1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44" fontId="3" fillId="2" borderId="13" xfId="2" applyFont="1" applyFill="1" applyBorder="1" applyAlignment="1">
      <alignment horizontal="center" vertical="center" wrapText="1"/>
    </xf>
    <xf numFmtId="44" fontId="3" fillId="2" borderId="3" xfId="2" applyFont="1" applyFill="1" applyBorder="1" applyAlignment="1">
      <alignment horizontal="center" vertical="center" wrapText="1"/>
    </xf>
    <xf numFmtId="44" fontId="3" fillId="2" borderId="14" xfId="2" applyFont="1" applyFill="1" applyBorder="1" applyAlignment="1">
      <alignment horizontal="center" vertical="center" wrapText="1"/>
    </xf>
    <xf numFmtId="44" fontId="3" fillId="2" borderId="4" xfId="2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44" fontId="3" fillId="2" borderId="23" xfId="2" applyFont="1" applyFill="1" applyBorder="1" applyAlignment="1">
      <alignment horizontal="center" vertical="center" wrapText="1"/>
    </xf>
    <xf numFmtId="44" fontId="3" fillId="2" borderId="24" xfId="2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166" fontId="3" fillId="2" borderId="19" xfId="1" applyNumberFormat="1" applyFont="1" applyFill="1" applyBorder="1" applyAlignment="1">
      <alignment horizontal="center" vertical="center" wrapText="1"/>
    </xf>
    <xf numFmtId="2" fontId="3" fillId="2" borderId="25" xfId="1" applyNumberFormat="1" applyFont="1" applyFill="1" applyBorder="1" applyAlignment="1">
      <alignment horizontal="center" vertical="center" wrapText="1"/>
    </xf>
    <xf numFmtId="2" fontId="3" fillId="2" borderId="3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" fillId="3" borderId="34" xfId="1" applyFont="1" applyFill="1" applyBorder="1" applyAlignment="1" applyProtection="1">
      <alignment horizontal="center" vertical="center" wrapText="1"/>
    </xf>
    <xf numFmtId="44" fontId="5" fillId="2" borderId="23" xfId="2" applyFont="1" applyFill="1" applyBorder="1" applyAlignment="1">
      <alignment horizontal="center" vertical="center" wrapText="1"/>
    </xf>
    <xf numFmtId="44" fontId="5" fillId="2" borderId="24" xfId="2" applyFont="1" applyFill="1" applyBorder="1" applyAlignment="1">
      <alignment horizontal="center" vertical="center" wrapText="1"/>
    </xf>
    <xf numFmtId="44" fontId="5" fillId="2" borderId="13" xfId="2" applyFont="1" applyFill="1" applyBorder="1" applyAlignment="1">
      <alignment horizontal="center" vertical="center" wrapText="1"/>
    </xf>
    <xf numFmtId="44" fontId="5" fillId="2" borderId="3" xfId="2" applyFont="1" applyFill="1" applyBorder="1" applyAlignment="1">
      <alignment horizontal="center" vertical="center" wrapText="1"/>
    </xf>
    <xf numFmtId="44" fontId="5" fillId="2" borderId="14" xfId="2" applyFont="1" applyFill="1" applyBorder="1" applyAlignment="1">
      <alignment horizontal="center" vertical="center" wrapText="1"/>
    </xf>
    <xf numFmtId="44" fontId="5" fillId="2" borderId="4" xfId="2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67" fontId="3" fillId="3" borderId="38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</cellXfs>
  <cellStyles count="7">
    <cellStyle name="Hiperlink" xfId="1" builtinId="8"/>
    <cellStyle name="Moeda" xfId="2" builtinId="4"/>
    <cellStyle name="Moeda 2" xfId="3" xr:uid="{B0D91ED9-07C6-4D07-BC84-92E0136BFBB1}"/>
    <cellStyle name="Normal" xfId="0" builtinId="0"/>
    <cellStyle name="Porcentagem" xfId="4" builtinId="5"/>
    <cellStyle name="Vírgula" xfId="5" builtinId="3"/>
    <cellStyle name="Vírgula 2" xfId="6" xr:uid="{0EAA88A0-B474-4E6E-B60A-7DD96C5DAF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B82C-EF38-43B8-A341-86539E059699}">
  <sheetPr codeName="Planilha1">
    <pageSetUpPr fitToPage="1"/>
  </sheetPr>
  <dimension ref="B1:M29"/>
  <sheetViews>
    <sheetView workbookViewId="0">
      <selection activeCell="J14" sqref="J14"/>
    </sheetView>
  </sheetViews>
  <sheetFormatPr defaultRowHeight="15" x14ac:dyDescent="0.25"/>
  <cols>
    <col min="2" max="2" width="12.5703125" customWidth="1"/>
    <col min="3" max="3" width="21.5703125" customWidth="1"/>
    <col min="4" max="4" width="9.7109375" customWidth="1"/>
    <col min="5" max="5" width="9.42578125" customWidth="1"/>
    <col min="6" max="6" width="11.5703125" customWidth="1"/>
    <col min="7" max="7" width="13.140625" customWidth="1"/>
    <col min="8" max="8" width="19.42578125" customWidth="1"/>
    <col min="9" max="9" width="13.42578125" customWidth="1"/>
    <col min="10" max="10" width="10.7109375" customWidth="1"/>
    <col min="11" max="11" width="13.85546875" customWidth="1"/>
    <col min="12" max="12" width="14.42578125" customWidth="1"/>
    <col min="13" max="13" width="18.28515625" customWidth="1"/>
  </cols>
  <sheetData>
    <row r="1" spans="2:13" ht="15.75" thickBot="1" x14ac:dyDescent="0.3"/>
    <row r="2" spans="2:13" ht="12" customHeight="1" x14ac:dyDescent="0.25">
      <c r="B2" s="85" t="s">
        <v>188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2:13" ht="15" customHeight="1" thickBot="1" x14ac:dyDescent="0.3">
      <c r="B3" s="88" t="s">
        <v>100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</row>
    <row r="4" spans="2:13" ht="15" customHeight="1" x14ac:dyDescent="0.25">
      <c r="B4" s="73" t="s">
        <v>0</v>
      </c>
      <c r="C4" s="67" t="s">
        <v>1</v>
      </c>
      <c r="D4" s="67" t="s">
        <v>2</v>
      </c>
      <c r="E4" s="67" t="s">
        <v>3</v>
      </c>
      <c r="F4" s="95" t="s">
        <v>183</v>
      </c>
      <c r="G4" s="67" t="s">
        <v>194</v>
      </c>
      <c r="H4" s="69" t="s">
        <v>107</v>
      </c>
      <c r="I4" s="71" t="s">
        <v>102</v>
      </c>
      <c r="J4" s="71" t="s">
        <v>103</v>
      </c>
      <c r="K4" s="71" t="s">
        <v>104</v>
      </c>
      <c r="L4" s="71" t="s">
        <v>105</v>
      </c>
      <c r="M4" s="91" t="s">
        <v>106</v>
      </c>
    </row>
    <row r="5" spans="2:13" ht="19.5" customHeight="1" thickBot="1" x14ac:dyDescent="0.3">
      <c r="B5" s="74"/>
      <c r="C5" s="68"/>
      <c r="D5" s="68"/>
      <c r="E5" s="68"/>
      <c r="F5" s="96"/>
      <c r="G5" s="68"/>
      <c r="H5" s="70"/>
      <c r="I5" s="72"/>
      <c r="J5" s="72"/>
      <c r="K5" s="72"/>
      <c r="L5" s="72"/>
      <c r="M5" s="92"/>
    </row>
    <row r="6" spans="2:13" x14ac:dyDescent="0.25">
      <c r="B6" s="64" t="s">
        <v>8</v>
      </c>
      <c r="C6" s="21" t="s">
        <v>9</v>
      </c>
      <c r="D6" s="12">
        <v>151</v>
      </c>
      <c r="E6" s="17"/>
      <c r="F6" s="47">
        <f>D6*E6</f>
        <v>0</v>
      </c>
      <c r="G6" s="15">
        <v>3</v>
      </c>
      <c r="H6" s="18">
        <v>9000000</v>
      </c>
      <c r="I6" s="48">
        <f>F6*G6</f>
        <v>0</v>
      </c>
      <c r="J6" s="8"/>
      <c r="K6" s="48">
        <f>H6*J6</f>
        <v>0</v>
      </c>
      <c r="L6" s="49">
        <f>I6+K6</f>
        <v>0</v>
      </c>
      <c r="M6" s="49">
        <f>L6*12</f>
        <v>0</v>
      </c>
    </row>
    <row r="7" spans="2:13" x14ac:dyDescent="0.25">
      <c r="B7" s="65"/>
      <c r="C7" s="21" t="s">
        <v>10</v>
      </c>
      <c r="D7" s="12">
        <v>232</v>
      </c>
      <c r="E7" s="17">
        <f>E6</f>
        <v>0</v>
      </c>
      <c r="F7" s="47">
        <f t="shared" ref="F7:F20" si="0">D7*E7</f>
        <v>0</v>
      </c>
      <c r="G7" s="15">
        <v>3</v>
      </c>
      <c r="H7" s="18">
        <v>2100000</v>
      </c>
      <c r="I7" s="48">
        <f t="shared" ref="I7:I20" si="1">F7*G7</f>
        <v>0</v>
      </c>
      <c r="J7" s="7">
        <f>$J$6</f>
        <v>0</v>
      </c>
      <c r="K7" s="48">
        <f t="shared" ref="K7:K20" si="2">H7*J7</f>
        <v>0</v>
      </c>
      <c r="L7" s="49">
        <f t="shared" ref="L7:L20" si="3">I7+K7</f>
        <v>0</v>
      </c>
      <c r="M7" s="49">
        <f t="shared" ref="M7:M20" si="4">L7*12</f>
        <v>0</v>
      </c>
    </row>
    <row r="8" spans="2:13" x14ac:dyDescent="0.25">
      <c r="B8" s="65"/>
      <c r="C8" s="21" t="s">
        <v>11</v>
      </c>
      <c r="D8" s="12">
        <v>232</v>
      </c>
      <c r="E8" s="17">
        <f>E6</f>
        <v>0</v>
      </c>
      <c r="F8" s="47">
        <f t="shared" si="0"/>
        <v>0</v>
      </c>
      <c r="G8" s="15">
        <v>3</v>
      </c>
      <c r="H8" s="18">
        <v>2100000</v>
      </c>
      <c r="I8" s="48">
        <f t="shared" si="1"/>
        <v>0</v>
      </c>
      <c r="J8" s="7">
        <f t="shared" ref="J8:J20" si="5">$J$6</f>
        <v>0</v>
      </c>
      <c r="K8" s="48">
        <f t="shared" si="2"/>
        <v>0</v>
      </c>
      <c r="L8" s="49">
        <f t="shared" si="3"/>
        <v>0</v>
      </c>
      <c r="M8" s="49">
        <f t="shared" si="4"/>
        <v>0</v>
      </c>
    </row>
    <row r="9" spans="2:13" x14ac:dyDescent="0.25">
      <c r="B9" s="65"/>
      <c r="C9" s="21" t="s">
        <v>12</v>
      </c>
      <c r="D9" s="12">
        <v>288</v>
      </c>
      <c r="E9" s="17">
        <f>E6</f>
        <v>0</v>
      </c>
      <c r="F9" s="47">
        <f t="shared" si="0"/>
        <v>0</v>
      </c>
      <c r="G9" s="15">
        <v>3</v>
      </c>
      <c r="H9" s="18">
        <v>1900000</v>
      </c>
      <c r="I9" s="48">
        <f t="shared" si="1"/>
        <v>0</v>
      </c>
      <c r="J9" s="7">
        <f t="shared" si="5"/>
        <v>0</v>
      </c>
      <c r="K9" s="48">
        <f t="shared" si="2"/>
        <v>0</v>
      </c>
      <c r="L9" s="49">
        <f t="shared" si="3"/>
        <v>0</v>
      </c>
      <c r="M9" s="49">
        <f t="shared" si="4"/>
        <v>0</v>
      </c>
    </row>
    <row r="10" spans="2:13" x14ac:dyDescent="0.25">
      <c r="B10" s="65"/>
      <c r="C10" s="21" t="s">
        <v>13</v>
      </c>
      <c r="D10" s="12">
        <v>252</v>
      </c>
      <c r="E10" s="17">
        <f>E6</f>
        <v>0</v>
      </c>
      <c r="F10" s="47">
        <f t="shared" si="0"/>
        <v>0</v>
      </c>
      <c r="G10" s="15">
        <v>7</v>
      </c>
      <c r="H10" s="18">
        <v>7800000</v>
      </c>
      <c r="I10" s="48">
        <f t="shared" si="1"/>
        <v>0</v>
      </c>
      <c r="J10" s="7">
        <f t="shared" si="5"/>
        <v>0</v>
      </c>
      <c r="K10" s="48">
        <f t="shared" si="2"/>
        <v>0</v>
      </c>
      <c r="L10" s="49">
        <f t="shared" si="3"/>
        <v>0</v>
      </c>
      <c r="M10" s="49">
        <f t="shared" si="4"/>
        <v>0</v>
      </c>
    </row>
    <row r="11" spans="2:13" x14ac:dyDescent="0.25">
      <c r="B11" s="65"/>
      <c r="C11" s="21" t="s">
        <v>14</v>
      </c>
      <c r="D11" s="12">
        <v>256</v>
      </c>
      <c r="E11" s="17">
        <f>E6</f>
        <v>0</v>
      </c>
      <c r="F11" s="47">
        <f t="shared" si="0"/>
        <v>0</v>
      </c>
      <c r="G11" s="15">
        <v>4</v>
      </c>
      <c r="H11" s="18">
        <v>3800000</v>
      </c>
      <c r="I11" s="48">
        <f t="shared" si="1"/>
        <v>0</v>
      </c>
      <c r="J11" s="7">
        <f t="shared" si="5"/>
        <v>0</v>
      </c>
      <c r="K11" s="48">
        <f t="shared" si="2"/>
        <v>0</v>
      </c>
      <c r="L11" s="49">
        <f t="shared" si="3"/>
        <v>0</v>
      </c>
      <c r="M11" s="49">
        <f t="shared" si="4"/>
        <v>0</v>
      </c>
    </row>
    <row r="12" spans="2:13" x14ac:dyDescent="0.25">
      <c r="B12" s="65"/>
      <c r="C12" s="21" t="s">
        <v>15</v>
      </c>
      <c r="D12" s="12">
        <v>234</v>
      </c>
      <c r="E12" s="17">
        <f>E6</f>
        <v>0</v>
      </c>
      <c r="F12" s="47">
        <f t="shared" si="0"/>
        <v>0</v>
      </c>
      <c r="G12" s="15">
        <v>3</v>
      </c>
      <c r="H12" s="18">
        <v>1800000</v>
      </c>
      <c r="I12" s="48">
        <f t="shared" si="1"/>
        <v>0</v>
      </c>
      <c r="J12" s="7">
        <f t="shared" si="5"/>
        <v>0</v>
      </c>
      <c r="K12" s="48">
        <f t="shared" si="2"/>
        <v>0</v>
      </c>
      <c r="L12" s="49">
        <f t="shared" si="3"/>
        <v>0</v>
      </c>
      <c r="M12" s="49">
        <f t="shared" si="4"/>
        <v>0</v>
      </c>
    </row>
    <row r="13" spans="2:13" x14ac:dyDescent="0.25">
      <c r="B13" s="65"/>
      <c r="C13" s="21" t="s">
        <v>16</v>
      </c>
      <c r="D13" s="12">
        <v>268</v>
      </c>
      <c r="E13" s="17">
        <f>E6</f>
        <v>0</v>
      </c>
      <c r="F13" s="47">
        <f t="shared" si="0"/>
        <v>0</v>
      </c>
      <c r="G13" s="15">
        <v>3</v>
      </c>
      <c r="H13" s="18">
        <v>3100000</v>
      </c>
      <c r="I13" s="48">
        <f t="shared" si="1"/>
        <v>0</v>
      </c>
      <c r="J13" s="7">
        <f t="shared" si="5"/>
        <v>0</v>
      </c>
      <c r="K13" s="48">
        <f t="shared" si="2"/>
        <v>0</v>
      </c>
      <c r="L13" s="49">
        <f t="shared" si="3"/>
        <v>0</v>
      </c>
      <c r="M13" s="49">
        <f t="shared" si="4"/>
        <v>0</v>
      </c>
    </row>
    <row r="14" spans="2:13" x14ac:dyDescent="0.25">
      <c r="B14" s="65"/>
      <c r="C14" s="21" t="s">
        <v>17</v>
      </c>
      <c r="D14" s="12">
        <v>232</v>
      </c>
      <c r="E14" s="17">
        <f>E6</f>
        <v>0</v>
      </c>
      <c r="F14" s="47">
        <f t="shared" si="0"/>
        <v>0</v>
      </c>
      <c r="G14" s="15">
        <v>3</v>
      </c>
      <c r="H14" s="18">
        <v>1700000</v>
      </c>
      <c r="I14" s="48">
        <f t="shared" si="1"/>
        <v>0</v>
      </c>
      <c r="J14" s="7">
        <f t="shared" si="5"/>
        <v>0</v>
      </c>
      <c r="K14" s="48">
        <f t="shared" si="2"/>
        <v>0</v>
      </c>
      <c r="L14" s="49">
        <f t="shared" si="3"/>
        <v>0</v>
      </c>
      <c r="M14" s="49">
        <f t="shared" si="4"/>
        <v>0</v>
      </c>
    </row>
    <row r="15" spans="2:13" x14ac:dyDescent="0.25">
      <c r="B15" s="65"/>
      <c r="C15" s="21" t="s">
        <v>18</v>
      </c>
      <c r="D15" s="12">
        <v>376</v>
      </c>
      <c r="E15" s="17">
        <f>E6</f>
        <v>0</v>
      </c>
      <c r="F15" s="47">
        <f t="shared" si="0"/>
        <v>0</v>
      </c>
      <c r="G15" s="15">
        <v>3</v>
      </c>
      <c r="H15" s="18">
        <v>3800000</v>
      </c>
      <c r="I15" s="48">
        <f t="shared" si="1"/>
        <v>0</v>
      </c>
      <c r="J15" s="7">
        <f t="shared" si="5"/>
        <v>0</v>
      </c>
      <c r="K15" s="48">
        <f t="shared" si="2"/>
        <v>0</v>
      </c>
      <c r="L15" s="49">
        <f t="shared" si="3"/>
        <v>0</v>
      </c>
      <c r="M15" s="49">
        <f t="shared" si="4"/>
        <v>0</v>
      </c>
    </row>
    <row r="16" spans="2:13" x14ac:dyDescent="0.25">
      <c r="B16" s="65"/>
      <c r="C16" s="21" t="s">
        <v>19</v>
      </c>
      <c r="D16" s="12">
        <v>394</v>
      </c>
      <c r="E16" s="17">
        <f>E6</f>
        <v>0</v>
      </c>
      <c r="F16" s="47">
        <f t="shared" si="0"/>
        <v>0</v>
      </c>
      <c r="G16" s="15">
        <v>3</v>
      </c>
      <c r="H16" s="18">
        <v>3300000</v>
      </c>
      <c r="I16" s="48">
        <f t="shared" si="1"/>
        <v>0</v>
      </c>
      <c r="J16" s="7">
        <f t="shared" si="5"/>
        <v>0</v>
      </c>
      <c r="K16" s="48">
        <f t="shared" si="2"/>
        <v>0</v>
      </c>
      <c r="L16" s="49">
        <f t="shared" si="3"/>
        <v>0</v>
      </c>
      <c r="M16" s="49">
        <f t="shared" si="4"/>
        <v>0</v>
      </c>
    </row>
    <row r="17" spans="2:13" x14ac:dyDescent="0.25">
      <c r="B17" s="65"/>
      <c r="C17" s="21" t="s">
        <v>20</v>
      </c>
      <c r="D17" s="12">
        <v>78</v>
      </c>
      <c r="E17" s="17">
        <f>E6</f>
        <v>0</v>
      </c>
      <c r="F17" s="47">
        <f t="shared" si="0"/>
        <v>0</v>
      </c>
      <c r="G17" s="15">
        <v>5</v>
      </c>
      <c r="H17" s="18">
        <v>5500000</v>
      </c>
      <c r="I17" s="48">
        <f t="shared" si="1"/>
        <v>0</v>
      </c>
      <c r="J17" s="7">
        <f t="shared" si="5"/>
        <v>0</v>
      </c>
      <c r="K17" s="48">
        <f t="shared" si="2"/>
        <v>0</v>
      </c>
      <c r="L17" s="49">
        <f t="shared" si="3"/>
        <v>0</v>
      </c>
      <c r="M17" s="49">
        <f t="shared" si="4"/>
        <v>0</v>
      </c>
    </row>
    <row r="18" spans="2:13" x14ac:dyDescent="0.25">
      <c r="B18" s="65"/>
      <c r="C18" s="21" t="s">
        <v>180</v>
      </c>
      <c r="D18" s="12">
        <v>83</v>
      </c>
      <c r="E18" s="17">
        <f>E6</f>
        <v>0</v>
      </c>
      <c r="F18" s="47">
        <f t="shared" si="0"/>
        <v>0</v>
      </c>
      <c r="G18" s="15">
        <v>2</v>
      </c>
      <c r="H18" s="18">
        <v>850000</v>
      </c>
      <c r="I18" s="48">
        <f t="shared" si="1"/>
        <v>0</v>
      </c>
      <c r="J18" s="7">
        <f t="shared" si="5"/>
        <v>0</v>
      </c>
      <c r="K18" s="48">
        <f t="shared" si="2"/>
        <v>0</v>
      </c>
      <c r="L18" s="49">
        <f t="shared" si="3"/>
        <v>0</v>
      </c>
      <c r="M18" s="49">
        <f t="shared" si="4"/>
        <v>0</v>
      </c>
    </row>
    <row r="19" spans="2:13" x14ac:dyDescent="0.25">
      <c r="B19" s="65"/>
      <c r="C19" s="21" t="s">
        <v>21</v>
      </c>
      <c r="D19" s="12">
        <v>102</v>
      </c>
      <c r="E19" s="17">
        <f>E6</f>
        <v>0</v>
      </c>
      <c r="F19" s="47">
        <f t="shared" si="0"/>
        <v>0</v>
      </c>
      <c r="G19" s="15">
        <v>4</v>
      </c>
      <c r="H19" s="18">
        <v>2200000</v>
      </c>
      <c r="I19" s="48">
        <f t="shared" si="1"/>
        <v>0</v>
      </c>
      <c r="J19" s="7">
        <f t="shared" si="5"/>
        <v>0</v>
      </c>
      <c r="K19" s="48">
        <f t="shared" si="2"/>
        <v>0</v>
      </c>
      <c r="L19" s="49">
        <f t="shared" si="3"/>
        <v>0</v>
      </c>
      <c r="M19" s="49">
        <f t="shared" si="4"/>
        <v>0</v>
      </c>
    </row>
    <row r="20" spans="2:13" x14ac:dyDescent="0.25">
      <c r="B20" s="66"/>
      <c r="C20" s="21" t="s">
        <v>22</v>
      </c>
      <c r="D20" s="12">
        <v>152</v>
      </c>
      <c r="E20" s="17">
        <f>E6</f>
        <v>0</v>
      </c>
      <c r="F20" s="47">
        <f t="shared" si="0"/>
        <v>0</v>
      </c>
      <c r="G20" s="15">
        <v>3</v>
      </c>
      <c r="H20" s="18">
        <v>2150000</v>
      </c>
      <c r="I20" s="48">
        <f t="shared" si="1"/>
        <v>0</v>
      </c>
      <c r="J20" s="7">
        <f t="shared" si="5"/>
        <v>0</v>
      </c>
      <c r="K20" s="48">
        <f t="shared" si="2"/>
        <v>0</v>
      </c>
      <c r="L20" s="49">
        <f t="shared" si="3"/>
        <v>0</v>
      </c>
      <c r="M20" s="49">
        <f t="shared" si="4"/>
        <v>0</v>
      </c>
    </row>
    <row r="21" spans="2:13" ht="15.75" thickBot="1" x14ac:dyDescent="0.3">
      <c r="B21" s="93" t="s">
        <v>23</v>
      </c>
      <c r="C21" s="94"/>
      <c r="D21" s="94"/>
      <c r="E21" s="94"/>
      <c r="F21" s="94"/>
      <c r="G21" s="27">
        <f>SUM(G6:G20)</f>
        <v>52</v>
      </c>
      <c r="H21" s="28">
        <f>SUM(H6:H20)</f>
        <v>51100000</v>
      </c>
      <c r="I21" s="28">
        <f>SUM(I6:I20)</f>
        <v>0</v>
      </c>
      <c r="J21" s="28"/>
      <c r="K21" s="28">
        <f>SUM(K6:K20)</f>
        <v>0</v>
      </c>
      <c r="L21" s="29">
        <f>SUM(L6:L20)</f>
        <v>0</v>
      </c>
      <c r="M21" s="29">
        <f>SUM(M6:M20)</f>
        <v>0</v>
      </c>
    </row>
    <row r="22" spans="2:13" x14ac:dyDescent="0.25"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</row>
    <row r="23" spans="2:13" ht="18.75" customHeight="1" x14ac:dyDescent="0.25">
      <c r="B23" s="88" t="s">
        <v>184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90"/>
    </row>
    <row r="24" spans="2:13" ht="31.5" x14ac:dyDescent="0.25">
      <c r="B24" s="111" t="s">
        <v>33</v>
      </c>
      <c r="C24" s="76"/>
      <c r="D24" s="76"/>
      <c r="E24" s="76"/>
      <c r="F24" s="76"/>
      <c r="G24" s="75" t="s">
        <v>92</v>
      </c>
      <c r="H24" s="76"/>
      <c r="I24" s="77"/>
      <c r="J24" s="75" t="s">
        <v>93</v>
      </c>
      <c r="K24" s="77"/>
      <c r="L24" s="2" t="s">
        <v>94</v>
      </c>
      <c r="M24" s="4" t="s">
        <v>95</v>
      </c>
    </row>
    <row r="25" spans="2:13" ht="15.75" thickBot="1" x14ac:dyDescent="0.3">
      <c r="B25" s="78">
        <v>10000000</v>
      </c>
      <c r="C25" s="79"/>
      <c r="D25" s="79"/>
      <c r="E25" s="79"/>
      <c r="F25" s="79"/>
      <c r="G25" s="80">
        <v>195000000</v>
      </c>
      <c r="H25" s="81"/>
      <c r="I25" s="82"/>
      <c r="J25" s="83"/>
      <c r="K25" s="84"/>
      <c r="L25" s="5">
        <f>G25*J25</f>
        <v>0</v>
      </c>
      <c r="M25" s="6">
        <f>L25*12</f>
        <v>0</v>
      </c>
    </row>
    <row r="26" spans="2:13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ht="13.5" customHeight="1" x14ac:dyDescent="0.25">
      <c r="B27" s="88" t="s">
        <v>185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90"/>
    </row>
    <row r="28" spans="2:13" x14ac:dyDescent="0.25">
      <c r="B28" s="104" t="s">
        <v>96</v>
      </c>
      <c r="C28" s="105"/>
      <c r="D28" s="105"/>
      <c r="E28" s="105"/>
      <c r="F28" s="106"/>
      <c r="G28" s="75" t="s">
        <v>97</v>
      </c>
      <c r="H28" s="76"/>
      <c r="I28" s="76"/>
      <c r="J28" s="76"/>
      <c r="K28" s="77"/>
      <c r="L28" s="97" t="s">
        <v>7</v>
      </c>
      <c r="M28" s="98"/>
    </row>
    <row r="29" spans="2:13" ht="15.75" thickBot="1" x14ac:dyDescent="0.3">
      <c r="B29" s="107"/>
      <c r="C29" s="108"/>
      <c r="D29" s="108"/>
      <c r="E29" s="108"/>
      <c r="F29" s="109"/>
      <c r="G29" s="99">
        <f>L21+L25</f>
        <v>0</v>
      </c>
      <c r="H29" s="100"/>
      <c r="I29" s="100"/>
      <c r="J29" s="100"/>
      <c r="K29" s="101"/>
      <c r="L29" s="102">
        <f>M21+M25</f>
        <v>0</v>
      </c>
      <c r="M29" s="103"/>
    </row>
  </sheetData>
  <sheetProtection algorithmName="SHA-512" hashValue="EG1a+ZT3h2WmPD/Hdcr/JGjG8yWa/j4t/9BdjkZLjKvJ71BUup4AgyA1/IpjbM4vHML4KXeR/t4IsLC0/3B8aA==" saltValue="fIr2Q78383s+cy97CyJGSQ==" spinCount="100000" sheet="1" objects="1" scenarios="1"/>
  <mergeCells count="30">
    <mergeCell ref="B27:M27"/>
    <mergeCell ref="G28:K28"/>
    <mergeCell ref="L28:M28"/>
    <mergeCell ref="G29:K29"/>
    <mergeCell ref="L29:M29"/>
    <mergeCell ref="B28:F29"/>
    <mergeCell ref="G24:I24"/>
    <mergeCell ref="B25:F25"/>
    <mergeCell ref="G25:I25"/>
    <mergeCell ref="J25:K25"/>
    <mergeCell ref="B2:M2"/>
    <mergeCell ref="B3:M3"/>
    <mergeCell ref="M4:M5"/>
    <mergeCell ref="J24:K24"/>
    <mergeCell ref="J4:J5"/>
    <mergeCell ref="B21:F21"/>
    <mergeCell ref="F4:F5"/>
    <mergeCell ref="B22:M22"/>
    <mergeCell ref="B23:M23"/>
    <mergeCell ref="B24:F24"/>
    <mergeCell ref="L4:L5"/>
    <mergeCell ref="B4:B5"/>
    <mergeCell ref="C4:C5"/>
    <mergeCell ref="D4:D5"/>
    <mergeCell ref="E4:E5"/>
    <mergeCell ref="B6:B20"/>
    <mergeCell ref="G4:G5"/>
    <mergeCell ref="H4:H5"/>
    <mergeCell ref="I4:I5"/>
    <mergeCell ref="K4:K5"/>
  </mergeCells>
  <pageMargins left="0.511811024" right="0.511811024" top="0.78740157499999996" bottom="0.78740157499999996" header="0.31496062000000002" footer="0.31496062000000002"/>
  <pageSetup paperSize="9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455A7-451E-48C1-B2E5-FCEAE34FE4DD}">
  <sheetPr codeName="Planilha10">
    <pageSetUpPr fitToPage="1"/>
  </sheetPr>
  <dimension ref="B1:M23"/>
  <sheetViews>
    <sheetView tabSelected="1" workbookViewId="0">
      <selection activeCell="E12" sqref="E12"/>
    </sheetView>
  </sheetViews>
  <sheetFormatPr defaultRowHeight="15" x14ac:dyDescent="0.25"/>
  <cols>
    <col min="2" max="2" width="15.28515625" customWidth="1"/>
    <col min="3" max="3" width="19.140625" customWidth="1"/>
    <col min="4" max="4" width="10.7109375" customWidth="1"/>
    <col min="5" max="5" width="11.28515625" customWidth="1"/>
    <col min="6" max="6" width="14.5703125" customWidth="1"/>
    <col min="7" max="7" width="16.140625" customWidth="1"/>
    <col min="8" max="8" width="21" customWidth="1"/>
    <col min="9" max="9" width="18.5703125" customWidth="1"/>
    <col min="10" max="10" width="13.42578125" customWidth="1"/>
    <col min="11" max="11" width="22.140625" customWidth="1"/>
    <col min="12" max="12" width="23.5703125" customWidth="1"/>
    <col min="13" max="13" width="23.28515625" customWidth="1"/>
  </cols>
  <sheetData>
    <row r="1" spans="2:13" ht="15.75" thickBot="1" x14ac:dyDescent="0.3"/>
    <row r="2" spans="2:13" ht="15.75" thickBot="1" x14ac:dyDescent="0.3">
      <c r="B2" s="85" t="s">
        <v>168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2:13" ht="15.75" thickBot="1" x14ac:dyDescent="0.3">
      <c r="B3" s="85" t="s">
        <v>100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2:13" x14ac:dyDescent="0.25">
      <c r="B4" s="116" t="s">
        <v>0</v>
      </c>
      <c r="C4" s="118" t="s">
        <v>1</v>
      </c>
      <c r="D4" s="118" t="s">
        <v>2</v>
      </c>
      <c r="E4" s="118" t="s">
        <v>3</v>
      </c>
      <c r="F4" s="118" t="s">
        <v>4</v>
      </c>
      <c r="G4" s="118" t="s">
        <v>5</v>
      </c>
      <c r="H4" s="122" t="s">
        <v>107</v>
      </c>
      <c r="I4" s="112" t="s">
        <v>102</v>
      </c>
      <c r="J4" s="112" t="s">
        <v>103</v>
      </c>
      <c r="K4" s="112" t="s">
        <v>104</v>
      </c>
      <c r="L4" s="112" t="s">
        <v>105</v>
      </c>
      <c r="M4" s="114" t="s">
        <v>106</v>
      </c>
    </row>
    <row r="5" spans="2:13" ht="15.75" thickBot="1" x14ac:dyDescent="0.3">
      <c r="B5" s="117"/>
      <c r="C5" s="119"/>
      <c r="D5" s="119"/>
      <c r="E5" s="119"/>
      <c r="F5" s="119"/>
      <c r="G5" s="119"/>
      <c r="H5" s="123"/>
      <c r="I5" s="113"/>
      <c r="J5" s="113"/>
      <c r="K5" s="113"/>
      <c r="L5" s="113"/>
      <c r="M5" s="115"/>
    </row>
    <row r="6" spans="2:13" x14ac:dyDescent="0.25">
      <c r="B6" s="146" t="s">
        <v>24</v>
      </c>
      <c r="C6" s="11" t="s">
        <v>172</v>
      </c>
      <c r="D6" s="13" t="s">
        <v>6</v>
      </c>
      <c r="E6" s="13" t="s">
        <v>6</v>
      </c>
      <c r="F6" s="34"/>
      <c r="G6" s="24">
        <v>4</v>
      </c>
      <c r="H6" s="50">
        <v>5250000</v>
      </c>
      <c r="I6" s="48">
        <f>F6*G6</f>
        <v>0</v>
      </c>
      <c r="J6" s="8"/>
      <c r="K6" s="48">
        <f>J6*H6</f>
        <v>0</v>
      </c>
      <c r="L6" s="49">
        <f>I6+K6</f>
        <v>0</v>
      </c>
      <c r="M6" s="49">
        <f>L6*12</f>
        <v>0</v>
      </c>
    </row>
    <row r="7" spans="2:13" x14ac:dyDescent="0.25">
      <c r="B7" s="65"/>
      <c r="C7" s="60" t="s">
        <v>174</v>
      </c>
      <c r="D7" s="13" t="s">
        <v>6</v>
      </c>
      <c r="E7" s="13" t="s">
        <v>6</v>
      </c>
      <c r="F7" s="34">
        <f>F6</f>
        <v>0</v>
      </c>
      <c r="G7" s="24">
        <v>2</v>
      </c>
      <c r="H7" s="50">
        <v>2100000</v>
      </c>
      <c r="I7" s="48">
        <f t="shared" ref="I7:I14" si="0">F7*G7</f>
        <v>0</v>
      </c>
      <c r="J7" s="7">
        <f>J6</f>
        <v>0</v>
      </c>
      <c r="K7" s="48">
        <f t="shared" ref="K7:K14" si="1">J7*H7</f>
        <v>0</v>
      </c>
      <c r="L7" s="49">
        <f t="shared" ref="L7:L14" si="2">I7+K7</f>
        <v>0</v>
      </c>
      <c r="M7" s="49">
        <f t="shared" ref="M7:M14" si="3">L7*12</f>
        <v>0</v>
      </c>
    </row>
    <row r="8" spans="2:13" x14ac:dyDescent="0.25">
      <c r="B8" s="65"/>
      <c r="C8" s="60" t="s">
        <v>175</v>
      </c>
      <c r="D8" s="13" t="s">
        <v>6</v>
      </c>
      <c r="E8" s="13" t="s">
        <v>6</v>
      </c>
      <c r="F8" s="34">
        <f>F6</f>
        <v>0</v>
      </c>
      <c r="G8" s="35">
        <v>1</v>
      </c>
      <c r="H8" s="50">
        <v>500000</v>
      </c>
      <c r="I8" s="48">
        <f t="shared" si="0"/>
        <v>0</v>
      </c>
      <c r="J8" s="7">
        <f>J6</f>
        <v>0</v>
      </c>
      <c r="K8" s="48">
        <f t="shared" si="1"/>
        <v>0</v>
      </c>
      <c r="L8" s="49">
        <f t="shared" si="2"/>
        <v>0</v>
      </c>
      <c r="M8" s="49">
        <f t="shared" si="3"/>
        <v>0</v>
      </c>
    </row>
    <row r="9" spans="2:13" x14ac:dyDescent="0.25">
      <c r="B9" s="65"/>
      <c r="C9" s="60" t="s">
        <v>176</v>
      </c>
      <c r="D9" s="13" t="s">
        <v>6</v>
      </c>
      <c r="E9" s="13" t="s">
        <v>6</v>
      </c>
      <c r="F9" s="34">
        <f>F6</f>
        <v>0</v>
      </c>
      <c r="G9" s="35">
        <v>1</v>
      </c>
      <c r="H9" s="50">
        <v>500000</v>
      </c>
      <c r="I9" s="48">
        <f t="shared" si="0"/>
        <v>0</v>
      </c>
      <c r="J9" s="7">
        <f>J6</f>
        <v>0</v>
      </c>
      <c r="K9" s="48">
        <f t="shared" si="1"/>
        <v>0</v>
      </c>
      <c r="L9" s="49">
        <f t="shared" si="2"/>
        <v>0</v>
      </c>
      <c r="M9" s="49">
        <f t="shared" si="3"/>
        <v>0</v>
      </c>
    </row>
    <row r="10" spans="2:13" x14ac:dyDescent="0.25">
      <c r="B10" s="65"/>
      <c r="C10" s="60" t="s">
        <v>177</v>
      </c>
      <c r="D10" s="13" t="s">
        <v>6</v>
      </c>
      <c r="E10" s="13" t="s">
        <v>6</v>
      </c>
      <c r="F10" s="34">
        <f>F6</f>
        <v>0</v>
      </c>
      <c r="G10" s="35">
        <v>1</v>
      </c>
      <c r="H10" s="50">
        <v>200000</v>
      </c>
      <c r="I10" s="48">
        <f t="shared" si="0"/>
        <v>0</v>
      </c>
      <c r="J10" s="7">
        <f>J6</f>
        <v>0</v>
      </c>
      <c r="K10" s="48">
        <f t="shared" si="1"/>
        <v>0</v>
      </c>
      <c r="L10" s="49">
        <f t="shared" si="2"/>
        <v>0</v>
      </c>
      <c r="M10" s="49">
        <f t="shared" si="3"/>
        <v>0</v>
      </c>
    </row>
    <row r="11" spans="2:13" x14ac:dyDescent="0.25">
      <c r="B11" s="65"/>
      <c r="C11" s="60" t="s">
        <v>178</v>
      </c>
      <c r="D11" s="13" t="s">
        <v>6</v>
      </c>
      <c r="E11" s="13" t="s">
        <v>6</v>
      </c>
      <c r="F11" s="34">
        <f>F6</f>
        <v>0</v>
      </c>
      <c r="G11" s="35">
        <v>3</v>
      </c>
      <c r="H11" s="50">
        <v>4700000</v>
      </c>
      <c r="I11" s="48">
        <f t="shared" si="0"/>
        <v>0</v>
      </c>
      <c r="J11" s="7">
        <f>J6</f>
        <v>0</v>
      </c>
      <c r="K11" s="48">
        <f t="shared" si="1"/>
        <v>0</v>
      </c>
      <c r="L11" s="49">
        <f t="shared" si="2"/>
        <v>0</v>
      </c>
      <c r="M11" s="49">
        <f t="shared" si="3"/>
        <v>0</v>
      </c>
    </row>
    <row r="12" spans="2:13" x14ac:dyDescent="0.25">
      <c r="B12" s="64" t="s">
        <v>8</v>
      </c>
      <c r="C12" s="60" t="s">
        <v>173</v>
      </c>
      <c r="D12" s="43">
        <v>73</v>
      </c>
      <c r="E12" s="41"/>
      <c r="F12" s="50">
        <f>D12*E12</f>
        <v>0</v>
      </c>
      <c r="G12" s="42">
        <v>1</v>
      </c>
      <c r="H12" s="57">
        <v>500000</v>
      </c>
      <c r="I12" s="48">
        <f t="shared" si="0"/>
        <v>0</v>
      </c>
      <c r="J12" s="7">
        <f>J6</f>
        <v>0</v>
      </c>
      <c r="K12" s="48">
        <f t="shared" si="1"/>
        <v>0</v>
      </c>
      <c r="L12" s="49">
        <f t="shared" si="2"/>
        <v>0</v>
      </c>
      <c r="M12" s="49">
        <f t="shared" si="3"/>
        <v>0</v>
      </c>
    </row>
    <row r="13" spans="2:13" x14ac:dyDescent="0.25">
      <c r="B13" s="65"/>
      <c r="C13" s="61" t="s">
        <v>193</v>
      </c>
      <c r="D13" s="24">
        <v>72</v>
      </c>
      <c r="E13" s="41">
        <f>E12</f>
        <v>0</v>
      </c>
      <c r="F13" s="50">
        <f>D13*E13</f>
        <v>0</v>
      </c>
      <c r="G13" s="42">
        <v>2</v>
      </c>
      <c r="H13" s="58">
        <v>1400000</v>
      </c>
      <c r="I13" s="48">
        <f t="shared" si="0"/>
        <v>0</v>
      </c>
      <c r="J13" s="59">
        <f>J6</f>
        <v>0</v>
      </c>
      <c r="K13" s="48">
        <f t="shared" si="1"/>
        <v>0</v>
      </c>
      <c r="L13" s="49">
        <f t="shared" si="2"/>
        <v>0</v>
      </c>
      <c r="M13" s="49">
        <f t="shared" si="3"/>
        <v>0</v>
      </c>
    </row>
    <row r="14" spans="2:13" x14ac:dyDescent="0.25">
      <c r="B14" s="66"/>
      <c r="C14" s="61" t="s">
        <v>179</v>
      </c>
      <c r="D14" s="24">
        <v>98</v>
      </c>
      <c r="E14" s="41">
        <f>E12</f>
        <v>0</v>
      </c>
      <c r="F14" s="50">
        <f>D14*E14</f>
        <v>0</v>
      </c>
      <c r="G14" s="42">
        <v>1</v>
      </c>
      <c r="H14" s="58">
        <v>600000</v>
      </c>
      <c r="I14" s="48">
        <f t="shared" si="0"/>
        <v>0</v>
      </c>
      <c r="J14" s="59">
        <f>J6</f>
        <v>0</v>
      </c>
      <c r="K14" s="48">
        <f t="shared" si="1"/>
        <v>0</v>
      </c>
      <c r="L14" s="49">
        <f t="shared" si="2"/>
        <v>0</v>
      </c>
      <c r="M14" s="49">
        <f t="shared" si="3"/>
        <v>0</v>
      </c>
    </row>
    <row r="15" spans="2:13" ht="15.75" thickBot="1" x14ac:dyDescent="0.3">
      <c r="B15" s="128" t="s">
        <v>169</v>
      </c>
      <c r="C15" s="129"/>
      <c r="D15" s="129"/>
      <c r="E15" s="129"/>
      <c r="F15" s="129"/>
      <c r="G15" s="9">
        <f>SUM(G6:G14)</f>
        <v>16</v>
      </c>
      <c r="H15" s="51">
        <f>SUM(H6:H14)</f>
        <v>15750000</v>
      </c>
      <c r="I15" s="51">
        <f>SUM(I6:I14)</f>
        <v>0</v>
      </c>
      <c r="J15" s="10"/>
      <c r="K15" s="51">
        <f>SUM(K6:K14)</f>
        <v>0</v>
      </c>
      <c r="L15" s="51">
        <f>SUM(L6:L14)</f>
        <v>0</v>
      </c>
      <c r="M15" s="51">
        <f>SUM(M6:M14)</f>
        <v>0</v>
      </c>
    </row>
    <row r="16" spans="2:13" ht="15.75" thickBot="1" x14ac:dyDescent="0.3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</row>
    <row r="17" spans="2:13" x14ac:dyDescent="0.25">
      <c r="B17" s="85" t="s">
        <v>170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7"/>
    </row>
    <row r="18" spans="2:13" ht="21" x14ac:dyDescent="0.25">
      <c r="B18" s="111" t="s">
        <v>33</v>
      </c>
      <c r="C18" s="76"/>
      <c r="D18" s="76"/>
      <c r="E18" s="76"/>
      <c r="F18" s="76"/>
      <c r="G18" s="75" t="s">
        <v>92</v>
      </c>
      <c r="H18" s="76"/>
      <c r="I18" s="77"/>
      <c r="J18" s="75" t="s">
        <v>93</v>
      </c>
      <c r="K18" s="77"/>
      <c r="L18" s="2" t="s">
        <v>94</v>
      </c>
      <c r="M18" s="4" t="s">
        <v>95</v>
      </c>
    </row>
    <row r="19" spans="2:13" ht="15.75" thickBot="1" x14ac:dyDescent="0.3">
      <c r="B19" s="78">
        <v>1700000</v>
      </c>
      <c r="C19" s="79"/>
      <c r="D19" s="79"/>
      <c r="E19" s="79"/>
      <c r="F19" s="79"/>
      <c r="G19" s="80">
        <v>5000000</v>
      </c>
      <c r="H19" s="81"/>
      <c r="I19" s="82"/>
      <c r="J19" s="83"/>
      <c r="K19" s="84"/>
      <c r="L19" s="5">
        <f>G19*J19</f>
        <v>0</v>
      </c>
      <c r="M19" s="6">
        <f>L19*12</f>
        <v>0</v>
      </c>
    </row>
    <row r="20" spans="2:13" ht="15.75" thickBot="1" x14ac:dyDescent="0.3"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</row>
    <row r="21" spans="2:13" x14ac:dyDescent="0.25">
      <c r="B21" s="85" t="s">
        <v>171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7"/>
    </row>
    <row r="22" spans="2:13" x14ac:dyDescent="0.25">
      <c r="B22" s="104" t="s">
        <v>96</v>
      </c>
      <c r="C22" s="105"/>
      <c r="D22" s="105"/>
      <c r="E22" s="105"/>
      <c r="F22" s="106"/>
      <c r="G22" s="75" t="s">
        <v>97</v>
      </c>
      <c r="H22" s="76"/>
      <c r="I22" s="76"/>
      <c r="J22" s="76"/>
      <c r="K22" s="77"/>
      <c r="L22" s="97" t="s">
        <v>7</v>
      </c>
      <c r="M22" s="98"/>
    </row>
    <row r="23" spans="2:13" ht="15.75" thickBot="1" x14ac:dyDescent="0.3">
      <c r="B23" s="107"/>
      <c r="C23" s="108"/>
      <c r="D23" s="108"/>
      <c r="E23" s="108"/>
      <c r="F23" s="109"/>
      <c r="G23" s="99">
        <f>L15+L19</f>
        <v>0</v>
      </c>
      <c r="H23" s="100"/>
      <c r="I23" s="100"/>
      <c r="J23" s="100"/>
      <c r="K23" s="101"/>
      <c r="L23" s="102">
        <f>M15+M19</f>
        <v>0</v>
      </c>
      <c r="M23" s="103"/>
    </row>
  </sheetData>
  <sheetProtection algorithmName="SHA-512" hashValue="TEI84DEXN2H/bYomV1zrZKNJ4Xlr7KrU9dF99bRz62TS0hq9j3xx4I76hILHH3EBsqymG8tNKVD9C3+QBuUQjw==" saltValue="PtY+2WMkFhtqpoKk2SPfaw==" spinCount="100000" sheet="1" objects="1" scenarios="1" selectLockedCells="1"/>
  <mergeCells count="32">
    <mergeCell ref="B2:M2"/>
    <mergeCell ref="B3:M3"/>
    <mergeCell ref="B4:B5"/>
    <mergeCell ref="C4:C5"/>
    <mergeCell ref="D4:D5"/>
    <mergeCell ref="E4:E5"/>
    <mergeCell ref="F4:F5"/>
    <mergeCell ref="G4:G5"/>
    <mergeCell ref="H4:H5"/>
    <mergeCell ref="I4:I5"/>
    <mergeCell ref="B20:M20"/>
    <mergeCell ref="B19:F19"/>
    <mergeCell ref="G19:I19"/>
    <mergeCell ref="J19:K19"/>
    <mergeCell ref="J4:J5"/>
    <mergeCell ref="K4:K5"/>
    <mergeCell ref="B16:M16"/>
    <mergeCell ref="B17:M17"/>
    <mergeCell ref="B18:F18"/>
    <mergeCell ref="G18:I18"/>
    <mergeCell ref="J18:K18"/>
    <mergeCell ref="L4:L5"/>
    <mergeCell ref="M4:M5"/>
    <mergeCell ref="B15:F15"/>
    <mergeCell ref="B6:B11"/>
    <mergeCell ref="B12:B14"/>
    <mergeCell ref="B21:M21"/>
    <mergeCell ref="B22:F23"/>
    <mergeCell ref="G22:K22"/>
    <mergeCell ref="L22:M22"/>
    <mergeCell ref="G23:K23"/>
    <mergeCell ref="L23:M23"/>
  </mergeCells>
  <pageMargins left="0.511811024" right="0.511811024" top="0.78740157499999996" bottom="0.78740157499999996" header="0.31496062000000002" footer="0.31496062000000002"/>
  <pageSetup paperSize="9" scale="62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2A6DF-3246-48B7-A9B6-41C2D2012516}">
  <sheetPr codeName="Planilha2">
    <pageSetUpPr fitToPage="1"/>
  </sheetPr>
  <dimension ref="B1:M28"/>
  <sheetViews>
    <sheetView workbookViewId="0">
      <selection activeCell="F6" sqref="F6"/>
    </sheetView>
  </sheetViews>
  <sheetFormatPr defaultRowHeight="15" x14ac:dyDescent="0.25"/>
  <cols>
    <col min="2" max="2" width="15.28515625" customWidth="1"/>
    <col min="3" max="3" width="18" customWidth="1"/>
    <col min="4" max="4" width="13.28515625" customWidth="1"/>
    <col min="6" max="6" width="14.28515625" customWidth="1"/>
    <col min="7" max="7" width="16.7109375" customWidth="1"/>
    <col min="8" max="9" width="19.140625" customWidth="1"/>
    <col min="10" max="10" width="11.5703125" customWidth="1"/>
    <col min="11" max="11" width="23.42578125" customWidth="1"/>
    <col min="12" max="12" width="23.85546875" customWidth="1"/>
    <col min="13" max="13" width="21.140625" customWidth="1"/>
  </cols>
  <sheetData>
    <row r="1" spans="2:13" ht="15.75" thickBot="1" x14ac:dyDescent="0.3"/>
    <row r="2" spans="2:13" x14ac:dyDescent="0.25">
      <c r="B2" s="85" t="s">
        <v>112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2:13" ht="15.75" thickBot="1" x14ac:dyDescent="0.3">
      <c r="B3" s="88" t="s">
        <v>100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</row>
    <row r="4" spans="2:13" ht="15" customHeight="1" x14ac:dyDescent="0.25">
      <c r="B4" s="116" t="s">
        <v>0</v>
      </c>
      <c r="C4" s="118" t="s">
        <v>1</v>
      </c>
      <c r="D4" s="118" t="s">
        <v>2</v>
      </c>
      <c r="E4" s="118" t="s">
        <v>3</v>
      </c>
      <c r="F4" s="120" t="s">
        <v>4</v>
      </c>
      <c r="G4" s="118" t="s">
        <v>5</v>
      </c>
      <c r="H4" s="122" t="s">
        <v>107</v>
      </c>
      <c r="I4" s="112" t="s">
        <v>102</v>
      </c>
      <c r="J4" s="112" t="s">
        <v>103</v>
      </c>
      <c r="K4" s="112" t="s">
        <v>104</v>
      </c>
      <c r="L4" s="112" t="s">
        <v>105</v>
      </c>
      <c r="M4" s="114" t="s">
        <v>106</v>
      </c>
    </row>
    <row r="5" spans="2:13" ht="15.75" thickBot="1" x14ac:dyDescent="0.3">
      <c r="B5" s="117"/>
      <c r="C5" s="119"/>
      <c r="D5" s="119"/>
      <c r="E5" s="119"/>
      <c r="F5" s="121"/>
      <c r="G5" s="119"/>
      <c r="H5" s="123"/>
      <c r="I5" s="113"/>
      <c r="J5" s="113"/>
      <c r="K5" s="113"/>
      <c r="L5" s="113"/>
      <c r="M5" s="115"/>
    </row>
    <row r="6" spans="2:13" x14ac:dyDescent="0.25">
      <c r="B6" s="30" t="s">
        <v>24</v>
      </c>
      <c r="C6" s="21" t="s">
        <v>25</v>
      </c>
      <c r="D6" s="12" t="s">
        <v>6</v>
      </c>
      <c r="E6" s="13" t="s">
        <v>6</v>
      </c>
      <c r="F6" s="63"/>
      <c r="G6" s="26">
        <v>6</v>
      </c>
      <c r="H6" s="18">
        <v>4500000</v>
      </c>
      <c r="I6" s="48">
        <f>F6*G6</f>
        <v>0</v>
      </c>
      <c r="J6" s="8"/>
      <c r="K6" s="48">
        <f>H6*J6</f>
        <v>0</v>
      </c>
      <c r="L6" s="49">
        <f t="shared" ref="L6:L13" si="0">I6+K6</f>
        <v>0</v>
      </c>
      <c r="M6" s="49">
        <f>L6*12</f>
        <v>0</v>
      </c>
    </row>
    <row r="7" spans="2:13" x14ac:dyDescent="0.25">
      <c r="B7" s="64" t="s">
        <v>8</v>
      </c>
      <c r="C7" s="21" t="s">
        <v>26</v>
      </c>
      <c r="D7" s="12">
        <v>96</v>
      </c>
      <c r="E7" s="17"/>
      <c r="F7" s="18">
        <f t="shared" ref="F7:F13" si="1">D7*E7</f>
        <v>0</v>
      </c>
      <c r="G7" s="26">
        <v>3</v>
      </c>
      <c r="H7" s="18">
        <v>850000</v>
      </c>
      <c r="I7" s="48">
        <f t="shared" ref="I7:I13" si="2">F7*G7</f>
        <v>0</v>
      </c>
      <c r="J7" s="7">
        <f t="shared" ref="J7:J13" si="3">$J$6</f>
        <v>0</v>
      </c>
      <c r="K7" s="48">
        <f t="shared" ref="K7:K13" si="4">H7*J7</f>
        <v>0</v>
      </c>
      <c r="L7" s="49">
        <f t="shared" si="0"/>
        <v>0</v>
      </c>
      <c r="M7" s="49">
        <f t="shared" ref="M7:M13" si="5">L7*12</f>
        <v>0</v>
      </c>
    </row>
    <row r="8" spans="2:13" x14ac:dyDescent="0.25">
      <c r="B8" s="65"/>
      <c r="C8" s="21" t="s">
        <v>27</v>
      </c>
      <c r="D8" s="12">
        <v>318</v>
      </c>
      <c r="E8" s="17">
        <f>E7</f>
        <v>0</v>
      </c>
      <c r="F8" s="18">
        <f t="shared" si="1"/>
        <v>0</v>
      </c>
      <c r="G8" s="26">
        <v>2</v>
      </c>
      <c r="H8" s="18">
        <v>1100000</v>
      </c>
      <c r="I8" s="48">
        <f t="shared" si="2"/>
        <v>0</v>
      </c>
      <c r="J8" s="7">
        <f t="shared" si="3"/>
        <v>0</v>
      </c>
      <c r="K8" s="48">
        <f t="shared" si="4"/>
        <v>0</v>
      </c>
      <c r="L8" s="49">
        <f t="shared" si="0"/>
        <v>0</v>
      </c>
      <c r="M8" s="49">
        <f t="shared" si="5"/>
        <v>0</v>
      </c>
    </row>
    <row r="9" spans="2:13" x14ac:dyDescent="0.25">
      <c r="B9" s="65"/>
      <c r="C9" s="21" t="s">
        <v>28</v>
      </c>
      <c r="D9" s="12">
        <v>172</v>
      </c>
      <c r="E9" s="17">
        <f>E7</f>
        <v>0</v>
      </c>
      <c r="F9" s="18">
        <f t="shared" si="1"/>
        <v>0</v>
      </c>
      <c r="G9" s="26">
        <v>2</v>
      </c>
      <c r="H9" s="18">
        <v>1100000</v>
      </c>
      <c r="I9" s="48">
        <f t="shared" si="2"/>
        <v>0</v>
      </c>
      <c r="J9" s="7">
        <f t="shared" si="3"/>
        <v>0</v>
      </c>
      <c r="K9" s="48">
        <f t="shared" si="4"/>
        <v>0</v>
      </c>
      <c r="L9" s="49">
        <f t="shared" si="0"/>
        <v>0</v>
      </c>
      <c r="M9" s="49">
        <f t="shared" si="5"/>
        <v>0</v>
      </c>
    </row>
    <row r="10" spans="2:13" x14ac:dyDescent="0.25">
      <c r="B10" s="65"/>
      <c r="C10" s="21" t="s">
        <v>29</v>
      </c>
      <c r="D10" s="26">
        <v>86</v>
      </c>
      <c r="E10" s="17">
        <f>E7</f>
        <v>0</v>
      </c>
      <c r="F10" s="18">
        <f t="shared" si="1"/>
        <v>0</v>
      </c>
      <c r="G10" s="26">
        <v>2</v>
      </c>
      <c r="H10" s="18">
        <v>800000</v>
      </c>
      <c r="I10" s="48">
        <f t="shared" si="2"/>
        <v>0</v>
      </c>
      <c r="J10" s="7">
        <f t="shared" si="3"/>
        <v>0</v>
      </c>
      <c r="K10" s="48">
        <f t="shared" si="4"/>
        <v>0</v>
      </c>
      <c r="L10" s="49">
        <f t="shared" si="0"/>
        <v>0</v>
      </c>
      <c r="M10" s="49">
        <f t="shared" si="5"/>
        <v>0</v>
      </c>
    </row>
    <row r="11" spans="2:13" x14ac:dyDescent="0.25">
      <c r="B11" s="65"/>
      <c r="C11" s="21" t="s">
        <v>30</v>
      </c>
      <c r="D11" s="12">
        <v>380</v>
      </c>
      <c r="E11" s="17">
        <f>E7</f>
        <v>0</v>
      </c>
      <c r="F11" s="18">
        <f t="shared" si="1"/>
        <v>0</v>
      </c>
      <c r="G11" s="26">
        <v>2</v>
      </c>
      <c r="H11" s="18">
        <v>1200000</v>
      </c>
      <c r="I11" s="48">
        <f t="shared" si="2"/>
        <v>0</v>
      </c>
      <c r="J11" s="7">
        <f t="shared" si="3"/>
        <v>0</v>
      </c>
      <c r="K11" s="48">
        <f t="shared" si="4"/>
        <v>0</v>
      </c>
      <c r="L11" s="49">
        <f t="shared" si="0"/>
        <v>0</v>
      </c>
      <c r="M11" s="49">
        <f t="shared" si="5"/>
        <v>0</v>
      </c>
    </row>
    <row r="12" spans="2:13" x14ac:dyDescent="0.25">
      <c r="B12" s="65"/>
      <c r="C12" s="21" t="s">
        <v>31</v>
      </c>
      <c r="D12" s="12">
        <v>504</v>
      </c>
      <c r="E12" s="17">
        <f>E7</f>
        <v>0</v>
      </c>
      <c r="F12" s="18">
        <f t="shared" si="1"/>
        <v>0</v>
      </c>
      <c r="G12" s="26">
        <v>1</v>
      </c>
      <c r="H12" s="18">
        <v>600000</v>
      </c>
      <c r="I12" s="48">
        <f t="shared" si="2"/>
        <v>0</v>
      </c>
      <c r="J12" s="7">
        <f t="shared" si="3"/>
        <v>0</v>
      </c>
      <c r="K12" s="48">
        <f t="shared" si="4"/>
        <v>0</v>
      </c>
      <c r="L12" s="49">
        <f t="shared" si="0"/>
        <v>0</v>
      </c>
      <c r="M12" s="49">
        <f t="shared" si="5"/>
        <v>0</v>
      </c>
    </row>
    <row r="13" spans="2:13" x14ac:dyDescent="0.25">
      <c r="B13" s="66"/>
      <c r="C13" s="21" t="s">
        <v>32</v>
      </c>
      <c r="D13" s="12">
        <v>274</v>
      </c>
      <c r="E13" s="17">
        <f>E7</f>
        <v>0</v>
      </c>
      <c r="F13" s="18">
        <f t="shared" si="1"/>
        <v>0</v>
      </c>
      <c r="G13" s="26">
        <v>2</v>
      </c>
      <c r="H13" s="18">
        <v>1500000</v>
      </c>
      <c r="I13" s="48">
        <f t="shared" si="2"/>
        <v>0</v>
      </c>
      <c r="J13" s="7">
        <f t="shared" si="3"/>
        <v>0</v>
      </c>
      <c r="K13" s="48">
        <f t="shared" si="4"/>
        <v>0</v>
      </c>
      <c r="L13" s="49">
        <f t="shared" si="0"/>
        <v>0</v>
      </c>
      <c r="M13" s="49">
        <f t="shared" si="5"/>
        <v>0</v>
      </c>
    </row>
    <row r="14" spans="2:13" ht="15.75" thickBot="1" x14ac:dyDescent="0.3">
      <c r="B14" s="93" t="s">
        <v>34</v>
      </c>
      <c r="C14" s="94"/>
      <c r="D14" s="94"/>
      <c r="E14" s="94"/>
      <c r="F14" s="94"/>
      <c r="G14" s="31">
        <f>SUM(G6:G13)</f>
        <v>20</v>
      </c>
      <c r="H14" s="32">
        <f>SUM(H6:H13)</f>
        <v>11650000</v>
      </c>
      <c r="I14" s="32">
        <f>SUM(I6:I13)</f>
        <v>0</v>
      </c>
      <c r="J14" s="32"/>
      <c r="K14" s="32">
        <f>SUM(K6:K13)</f>
        <v>0</v>
      </c>
      <c r="L14" s="32">
        <f>SUM(L6:L13)</f>
        <v>0</v>
      </c>
      <c r="M14" s="33">
        <f>SUM(M6:M13)</f>
        <v>0</v>
      </c>
    </row>
    <row r="15" spans="2:13" ht="15.75" thickBot="1" x14ac:dyDescent="0.3"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</row>
    <row r="16" spans="2:13" ht="27" customHeight="1" x14ac:dyDescent="0.25">
      <c r="B16" s="124" t="s">
        <v>186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6"/>
    </row>
    <row r="17" spans="2:13" ht="21" x14ac:dyDescent="0.25">
      <c r="B17" s="111" t="s">
        <v>33</v>
      </c>
      <c r="C17" s="76"/>
      <c r="D17" s="76"/>
      <c r="E17" s="76"/>
      <c r="F17" s="76"/>
      <c r="G17" s="75" t="s">
        <v>92</v>
      </c>
      <c r="H17" s="76"/>
      <c r="I17" s="77"/>
      <c r="J17" s="75" t="s">
        <v>93</v>
      </c>
      <c r="K17" s="77"/>
      <c r="L17" s="2" t="s">
        <v>94</v>
      </c>
      <c r="M17" s="4" t="s">
        <v>95</v>
      </c>
    </row>
    <row r="18" spans="2:13" ht="15.75" thickBot="1" x14ac:dyDescent="0.3">
      <c r="B18" s="127">
        <v>2000000</v>
      </c>
      <c r="C18" s="100"/>
      <c r="D18" s="100"/>
      <c r="E18" s="100"/>
      <c r="F18" s="100"/>
      <c r="G18" s="80">
        <v>3600000</v>
      </c>
      <c r="H18" s="81"/>
      <c r="I18" s="82"/>
      <c r="J18" s="83"/>
      <c r="K18" s="84"/>
      <c r="L18" s="5">
        <f>G18*J18</f>
        <v>0</v>
      </c>
      <c r="M18" s="6">
        <f>L18*12</f>
        <v>0</v>
      </c>
    </row>
    <row r="19" spans="2:13" ht="15.75" thickBot="1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x14ac:dyDescent="0.25">
      <c r="B20" s="85" t="s">
        <v>187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7"/>
    </row>
    <row r="21" spans="2:13" x14ac:dyDescent="0.25">
      <c r="B21" s="104" t="s">
        <v>96</v>
      </c>
      <c r="C21" s="105"/>
      <c r="D21" s="105"/>
      <c r="E21" s="105"/>
      <c r="F21" s="106"/>
      <c r="G21" s="75" t="s">
        <v>97</v>
      </c>
      <c r="H21" s="76"/>
      <c r="I21" s="76"/>
      <c r="J21" s="76"/>
      <c r="K21" s="77"/>
      <c r="L21" s="97" t="s">
        <v>7</v>
      </c>
      <c r="M21" s="98"/>
    </row>
    <row r="22" spans="2:13" ht="15.75" thickBot="1" x14ac:dyDescent="0.3">
      <c r="B22" s="107"/>
      <c r="C22" s="108"/>
      <c r="D22" s="108"/>
      <c r="E22" s="108"/>
      <c r="F22" s="109"/>
      <c r="G22" s="99">
        <f>L14+L18</f>
        <v>0</v>
      </c>
      <c r="H22" s="100"/>
      <c r="I22" s="100"/>
      <c r="J22" s="100"/>
      <c r="K22" s="101"/>
      <c r="L22" s="102">
        <f>M14+M18</f>
        <v>0</v>
      </c>
      <c r="M22" s="103"/>
    </row>
    <row r="24" spans="2:13" x14ac:dyDescent="0.25">
      <c r="H24" s="45"/>
    </row>
    <row r="25" spans="2:13" x14ac:dyDescent="0.25">
      <c r="H25" s="45"/>
    </row>
    <row r="26" spans="2:13" x14ac:dyDescent="0.25">
      <c r="H26" s="46"/>
    </row>
    <row r="27" spans="2:13" x14ac:dyDescent="0.25">
      <c r="H27" s="46"/>
    </row>
    <row r="28" spans="2:13" x14ac:dyDescent="0.25">
      <c r="H28" s="46"/>
    </row>
  </sheetData>
  <sheetProtection algorithmName="SHA-512" hashValue="lmQmVgVqB9PB+vPhmPslE5Cstx5s6CKhEkh3RhOKP5l29rji0Os4bJE48sZn8Z6Id+INLiVmXAGCMQAgRfA5hA==" saltValue="vkOQowgUeKAl3Uj3EExA0g==" spinCount="100000" sheet="1" objects="1" scenarios="1" selectLockedCells="1"/>
  <mergeCells count="30">
    <mergeCell ref="B7:B13"/>
    <mergeCell ref="B14:F14"/>
    <mergeCell ref="L22:M22"/>
    <mergeCell ref="B15:M15"/>
    <mergeCell ref="B16:M16"/>
    <mergeCell ref="B17:F17"/>
    <mergeCell ref="G17:I17"/>
    <mergeCell ref="J17:K17"/>
    <mergeCell ref="B18:F18"/>
    <mergeCell ref="G18:I18"/>
    <mergeCell ref="J18:K18"/>
    <mergeCell ref="B20:M20"/>
    <mergeCell ref="G21:K21"/>
    <mergeCell ref="L21:M21"/>
    <mergeCell ref="B21:F22"/>
    <mergeCell ref="G22:K22"/>
    <mergeCell ref="I4:I5"/>
    <mergeCell ref="K4:K5"/>
    <mergeCell ref="L4:L5"/>
    <mergeCell ref="M4:M5"/>
    <mergeCell ref="B2:M2"/>
    <mergeCell ref="B3:M3"/>
    <mergeCell ref="B4:B5"/>
    <mergeCell ref="C4:C5"/>
    <mergeCell ref="D4:D5"/>
    <mergeCell ref="E4:E5"/>
    <mergeCell ref="F4:F5"/>
    <mergeCell ref="G4:G5"/>
    <mergeCell ref="H4:H5"/>
    <mergeCell ref="J4:J5"/>
  </mergeCells>
  <pageMargins left="0.511811024" right="0.511811024" top="0.78740157499999996" bottom="0.78740157499999996" header="0.31496062000000002" footer="0.31496062000000002"/>
  <pageSetup paperSize="9" scale="63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7E937-6D41-4969-BD29-6A87AE87AEE7}">
  <sheetPr codeName="Planilha3">
    <pageSetUpPr fitToPage="1"/>
  </sheetPr>
  <dimension ref="B1:O62"/>
  <sheetViews>
    <sheetView topLeftCell="A33" zoomScaleNormal="100" workbookViewId="0">
      <selection activeCell="E33" sqref="E33"/>
    </sheetView>
  </sheetViews>
  <sheetFormatPr defaultRowHeight="15" x14ac:dyDescent="0.25"/>
  <cols>
    <col min="2" max="2" width="18.42578125" customWidth="1"/>
    <col min="3" max="3" width="32.42578125" customWidth="1"/>
    <col min="4" max="4" width="14.5703125" customWidth="1"/>
    <col min="5" max="5" width="14.140625" customWidth="1"/>
    <col min="6" max="6" width="12.7109375" customWidth="1"/>
    <col min="7" max="7" width="18" customWidth="1"/>
    <col min="8" max="8" width="17.28515625" customWidth="1"/>
    <col min="9" max="10" width="16.140625" customWidth="1"/>
    <col min="11" max="11" width="17.140625" customWidth="1"/>
    <col min="12" max="12" width="17.28515625" customWidth="1"/>
    <col min="13" max="13" width="17" customWidth="1"/>
    <col min="15" max="15" width="11.28515625" customWidth="1"/>
  </cols>
  <sheetData>
    <row r="1" spans="2:15" ht="15.75" thickBot="1" x14ac:dyDescent="0.3"/>
    <row r="2" spans="2:15" x14ac:dyDescent="0.25">
      <c r="B2" s="85" t="s">
        <v>111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2:15" ht="15.75" thickBot="1" x14ac:dyDescent="0.3">
      <c r="B3" s="88" t="s">
        <v>100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</row>
    <row r="4" spans="2:15" ht="15" customHeight="1" x14ac:dyDescent="0.25">
      <c r="B4" s="116" t="s">
        <v>0</v>
      </c>
      <c r="C4" s="118" t="s">
        <v>1</v>
      </c>
      <c r="D4" s="118" t="s">
        <v>2</v>
      </c>
      <c r="E4" s="118" t="s">
        <v>3</v>
      </c>
      <c r="F4" s="118" t="s">
        <v>4</v>
      </c>
      <c r="G4" s="118" t="s">
        <v>5</v>
      </c>
      <c r="H4" s="122" t="s">
        <v>107</v>
      </c>
      <c r="I4" s="112" t="s">
        <v>102</v>
      </c>
      <c r="J4" s="112" t="s">
        <v>103</v>
      </c>
      <c r="K4" s="112" t="s">
        <v>104</v>
      </c>
      <c r="L4" s="112" t="s">
        <v>105</v>
      </c>
      <c r="M4" s="114" t="s">
        <v>106</v>
      </c>
    </row>
    <row r="5" spans="2:15" ht="15.75" thickBot="1" x14ac:dyDescent="0.3">
      <c r="B5" s="117"/>
      <c r="C5" s="119"/>
      <c r="D5" s="119"/>
      <c r="E5" s="119"/>
      <c r="F5" s="119"/>
      <c r="G5" s="119"/>
      <c r="H5" s="123"/>
      <c r="I5" s="113"/>
      <c r="J5" s="113"/>
      <c r="K5" s="113"/>
      <c r="L5" s="113"/>
      <c r="M5" s="115"/>
    </row>
    <row r="6" spans="2:15" x14ac:dyDescent="0.25">
      <c r="B6" s="64" t="s">
        <v>24</v>
      </c>
      <c r="C6" s="21" t="s">
        <v>35</v>
      </c>
      <c r="D6" s="12" t="s">
        <v>6</v>
      </c>
      <c r="E6" s="13" t="s">
        <v>6</v>
      </c>
      <c r="F6" s="14"/>
      <c r="G6" s="20">
        <v>4</v>
      </c>
      <c r="H6" s="50">
        <v>8000000</v>
      </c>
      <c r="I6" s="48">
        <f>F6*G6</f>
        <v>0</v>
      </c>
      <c r="J6" s="8"/>
      <c r="K6" s="48">
        <f>J6*H6</f>
        <v>0</v>
      </c>
      <c r="L6" s="49">
        <f>I6+K6</f>
        <v>0</v>
      </c>
      <c r="M6" s="49">
        <f>L6*12</f>
        <v>0</v>
      </c>
    </row>
    <row r="7" spans="2:15" x14ac:dyDescent="0.25">
      <c r="B7" s="65"/>
      <c r="C7" s="21" t="s">
        <v>36</v>
      </c>
      <c r="D7" s="12" t="s">
        <v>6</v>
      </c>
      <c r="E7" s="13" t="s">
        <v>6</v>
      </c>
      <c r="F7" s="14">
        <f>F6</f>
        <v>0</v>
      </c>
      <c r="G7" s="20">
        <v>9</v>
      </c>
      <c r="H7" s="50">
        <v>12700000</v>
      </c>
      <c r="I7" s="48">
        <f>F7*G7</f>
        <v>0</v>
      </c>
      <c r="J7" s="7">
        <f>$J$6</f>
        <v>0</v>
      </c>
      <c r="K7" s="48">
        <f t="shared" ref="K7:K49" si="0">J7*H7</f>
        <v>0</v>
      </c>
      <c r="L7" s="49">
        <f t="shared" ref="L7:L49" si="1">I7+K7</f>
        <v>0</v>
      </c>
      <c r="M7" s="49">
        <f t="shared" ref="M7:M49" si="2">L7*12</f>
        <v>0</v>
      </c>
    </row>
    <row r="8" spans="2:15" x14ac:dyDescent="0.25">
      <c r="B8" s="66"/>
      <c r="C8" s="21" t="s">
        <v>37</v>
      </c>
      <c r="D8" s="12" t="s">
        <v>6</v>
      </c>
      <c r="E8" s="13" t="s">
        <v>6</v>
      </c>
      <c r="F8" s="14">
        <f>F6</f>
        <v>0</v>
      </c>
      <c r="G8" s="20">
        <v>2</v>
      </c>
      <c r="H8" s="50">
        <v>1100000</v>
      </c>
      <c r="I8" s="48">
        <f>F8*G8</f>
        <v>0</v>
      </c>
      <c r="J8" s="7">
        <f>$J$6</f>
        <v>0</v>
      </c>
      <c r="K8" s="48">
        <f t="shared" si="0"/>
        <v>0</v>
      </c>
      <c r="L8" s="49">
        <f t="shared" si="1"/>
        <v>0</v>
      </c>
      <c r="M8" s="49">
        <f t="shared" si="2"/>
        <v>0</v>
      </c>
    </row>
    <row r="9" spans="2:15" x14ac:dyDescent="0.25">
      <c r="B9" s="64" t="s">
        <v>8</v>
      </c>
      <c r="C9" s="22" t="s">
        <v>38</v>
      </c>
      <c r="D9" s="15">
        <v>59</v>
      </c>
      <c r="E9" s="17"/>
      <c r="F9" s="18">
        <f>D9*E9</f>
        <v>0</v>
      </c>
      <c r="G9" s="20">
        <v>2</v>
      </c>
      <c r="H9" s="50">
        <v>2000000</v>
      </c>
      <c r="I9" s="48">
        <f>F9*G9</f>
        <v>0</v>
      </c>
      <c r="J9" s="7">
        <f t="shared" ref="J9:J48" si="3">$J$6</f>
        <v>0</v>
      </c>
      <c r="K9" s="48">
        <f t="shared" si="0"/>
        <v>0</v>
      </c>
      <c r="L9" s="49">
        <f t="shared" si="1"/>
        <v>0</v>
      </c>
      <c r="M9" s="49">
        <f t="shared" si="2"/>
        <v>0</v>
      </c>
    </row>
    <row r="10" spans="2:15" x14ac:dyDescent="0.25">
      <c r="B10" s="65"/>
      <c r="C10" s="22" t="s">
        <v>39</v>
      </c>
      <c r="D10" s="15">
        <v>81</v>
      </c>
      <c r="E10" s="17">
        <f>E9</f>
        <v>0</v>
      </c>
      <c r="F10" s="18">
        <f t="shared" ref="F10:F49" si="4">D10*E10</f>
        <v>0</v>
      </c>
      <c r="G10" s="20">
        <v>2</v>
      </c>
      <c r="H10" s="50">
        <v>1050000</v>
      </c>
      <c r="I10" s="48">
        <f>F10*G10</f>
        <v>0</v>
      </c>
      <c r="J10" s="7">
        <f t="shared" si="3"/>
        <v>0</v>
      </c>
      <c r="K10" s="48">
        <f t="shared" si="0"/>
        <v>0</v>
      </c>
      <c r="L10" s="49">
        <f t="shared" si="1"/>
        <v>0</v>
      </c>
      <c r="M10" s="49">
        <f t="shared" si="2"/>
        <v>0</v>
      </c>
    </row>
    <row r="11" spans="2:15" x14ac:dyDescent="0.25">
      <c r="B11" s="65"/>
      <c r="C11" s="22" t="s">
        <v>40</v>
      </c>
      <c r="D11" s="15">
        <v>163</v>
      </c>
      <c r="E11" s="17">
        <f>E9</f>
        <v>0</v>
      </c>
      <c r="F11" s="18">
        <f t="shared" si="4"/>
        <v>0</v>
      </c>
      <c r="G11" s="20">
        <v>1</v>
      </c>
      <c r="H11" s="50">
        <v>650000</v>
      </c>
      <c r="I11" s="48">
        <f t="shared" ref="I11:I47" si="5">F11*G11</f>
        <v>0</v>
      </c>
      <c r="J11" s="7">
        <f t="shared" si="3"/>
        <v>0</v>
      </c>
      <c r="K11" s="48">
        <f t="shared" si="0"/>
        <v>0</v>
      </c>
      <c r="L11" s="49">
        <f t="shared" si="1"/>
        <v>0</v>
      </c>
      <c r="M11" s="49">
        <f t="shared" si="2"/>
        <v>0</v>
      </c>
    </row>
    <row r="12" spans="2:15" x14ac:dyDescent="0.25">
      <c r="B12" s="65"/>
      <c r="C12" s="22" t="s">
        <v>41</v>
      </c>
      <c r="D12" s="15">
        <v>160</v>
      </c>
      <c r="E12" s="17">
        <f>E9</f>
        <v>0</v>
      </c>
      <c r="F12" s="18">
        <f t="shared" si="4"/>
        <v>0</v>
      </c>
      <c r="G12" s="20">
        <v>2</v>
      </c>
      <c r="H12" s="50">
        <v>2000000</v>
      </c>
      <c r="I12" s="48">
        <f t="shared" si="5"/>
        <v>0</v>
      </c>
      <c r="J12" s="7">
        <f t="shared" si="3"/>
        <v>0</v>
      </c>
      <c r="K12" s="48">
        <f t="shared" si="0"/>
        <v>0</v>
      </c>
      <c r="L12" s="49">
        <f t="shared" si="1"/>
        <v>0</v>
      </c>
      <c r="M12" s="49">
        <f t="shared" si="2"/>
        <v>0</v>
      </c>
    </row>
    <row r="13" spans="2:15" x14ac:dyDescent="0.25">
      <c r="B13" s="65"/>
      <c r="C13" s="22" t="s">
        <v>42</v>
      </c>
      <c r="D13" s="15">
        <v>184</v>
      </c>
      <c r="E13" s="17">
        <f>E9</f>
        <v>0</v>
      </c>
      <c r="F13" s="18">
        <f t="shared" si="4"/>
        <v>0</v>
      </c>
      <c r="G13" s="20">
        <v>2</v>
      </c>
      <c r="H13" s="50">
        <v>1500000</v>
      </c>
      <c r="I13" s="48">
        <f t="shared" si="5"/>
        <v>0</v>
      </c>
      <c r="J13" s="7">
        <f t="shared" si="3"/>
        <v>0</v>
      </c>
      <c r="K13" s="48">
        <f t="shared" si="0"/>
        <v>0</v>
      </c>
      <c r="L13" s="49">
        <f t="shared" si="1"/>
        <v>0</v>
      </c>
      <c r="M13" s="49">
        <f t="shared" si="2"/>
        <v>0</v>
      </c>
    </row>
    <row r="14" spans="2:15" x14ac:dyDescent="0.25">
      <c r="B14" s="65"/>
      <c r="C14" s="22" t="s">
        <v>43</v>
      </c>
      <c r="D14" s="15">
        <v>40</v>
      </c>
      <c r="E14" s="17">
        <f>E9</f>
        <v>0</v>
      </c>
      <c r="F14" s="18">
        <f t="shared" si="4"/>
        <v>0</v>
      </c>
      <c r="G14" s="20">
        <v>2</v>
      </c>
      <c r="H14" s="50">
        <v>1000000</v>
      </c>
      <c r="I14" s="48">
        <f t="shared" si="5"/>
        <v>0</v>
      </c>
      <c r="J14" s="7">
        <f>$J$6</f>
        <v>0</v>
      </c>
      <c r="K14" s="48">
        <f t="shared" si="0"/>
        <v>0</v>
      </c>
      <c r="L14" s="49">
        <f t="shared" si="1"/>
        <v>0</v>
      </c>
      <c r="M14" s="49">
        <f t="shared" si="2"/>
        <v>0</v>
      </c>
      <c r="O14" s="44"/>
    </row>
    <row r="15" spans="2:15" x14ac:dyDescent="0.25">
      <c r="B15" s="65"/>
      <c r="C15" s="22" t="s">
        <v>44</v>
      </c>
      <c r="D15" s="15">
        <v>86</v>
      </c>
      <c r="E15" s="17">
        <f>E9</f>
        <v>0</v>
      </c>
      <c r="F15" s="18">
        <f t="shared" si="4"/>
        <v>0</v>
      </c>
      <c r="G15" s="20">
        <v>2</v>
      </c>
      <c r="H15" s="50">
        <v>1400000</v>
      </c>
      <c r="I15" s="48">
        <f t="shared" si="5"/>
        <v>0</v>
      </c>
      <c r="J15" s="7">
        <f t="shared" si="3"/>
        <v>0</v>
      </c>
      <c r="K15" s="48">
        <f t="shared" si="0"/>
        <v>0</v>
      </c>
      <c r="L15" s="49">
        <f t="shared" si="1"/>
        <v>0</v>
      </c>
      <c r="M15" s="49">
        <f t="shared" si="2"/>
        <v>0</v>
      </c>
      <c r="O15" s="44"/>
    </row>
    <row r="16" spans="2:15" x14ac:dyDescent="0.25">
      <c r="B16" s="65"/>
      <c r="C16" s="22" t="s">
        <v>45</v>
      </c>
      <c r="D16" s="15">
        <v>135</v>
      </c>
      <c r="E16" s="17">
        <f>E9</f>
        <v>0</v>
      </c>
      <c r="F16" s="18">
        <f t="shared" si="4"/>
        <v>0</v>
      </c>
      <c r="G16" s="20">
        <v>2</v>
      </c>
      <c r="H16" s="50">
        <v>1100000</v>
      </c>
      <c r="I16" s="48">
        <f t="shared" si="5"/>
        <v>0</v>
      </c>
      <c r="J16" s="7">
        <f t="shared" si="3"/>
        <v>0</v>
      </c>
      <c r="K16" s="48">
        <f t="shared" si="0"/>
        <v>0</v>
      </c>
      <c r="L16" s="49">
        <f t="shared" si="1"/>
        <v>0</v>
      </c>
      <c r="M16" s="49">
        <f t="shared" si="2"/>
        <v>0</v>
      </c>
      <c r="O16" s="44"/>
    </row>
    <row r="17" spans="2:15" x14ac:dyDescent="0.25">
      <c r="B17" s="65"/>
      <c r="C17" s="22" t="s">
        <v>46</v>
      </c>
      <c r="D17" s="15">
        <v>216</v>
      </c>
      <c r="E17" s="17">
        <f>E9</f>
        <v>0</v>
      </c>
      <c r="F17" s="18">
        <f t="shared" si="4"/>
        <v>0</v>
      </c>
      <c r="G17" s="20">
        <v>2</v>
      </c>
      <c r="H17" s="50">
        <v>950000</v>
      </c>
      <c r="I17" s="48">
        <f t="shared" si="5"/>
        <v>0</v>
      </c>
      <c r="J17" s="7">
        <f t="shared" si="3"/>
        <v>0</v>
      </c>
      <c r="K17" s="48">
        <f t="shared" si="0"/>
        <v>0</v>
      </c>
      <c r="L17" s="49">
        <f t="shared" si="1"/>
        <v>0</v>
      </c>
      <c r="M17" s="49">
        <f t="shared" si="2"/>
        <v>0</v>
      </c>
      <c r="O17" s="44"/>
    </row>
    <row r="18" spans="2:15" x14ac:dyDescent="0.25">
      <c r="B18" s="65"/>
      <c r="C18" s="22" t="s">
        <v>47</v>
      </c>
      <c r="D18" s="15">
        <v>280</v>
      </c>
      <c r="E18" s="17">
        <f>E9</f>
        <v>0</v>
      </c>
      <c r="F18" s="18">
        <f t="shared" si="4"/>
        <v>0</v>
      </c>
      <c r="G18" s="20">
        <v>1</v>
      </c>
      <c r="H18" s="50">
        <v>550000</v>
      </c>
      <c r="I18" s="48">
        <f t="shared" si="5"/>
        <v>0</v>
      </c>
      <c r="J18" s="7">
        <f t="shared" si="3"/>
        <v>0</v>
      </c>
      <c r="K18" s="48">
        <f t="shared" si="0"/>
        <v>0</v>
      </c>
      <c r="L18" s="49">
        <f t="shared" si="1"/>
        <v>0</v>
      </c>
      <c r="M18" s="49">
        <f t="shared" si="2"/>
        <v>0</v>
      </c>
      <c r="O18" s="44"/>
    </row>
    <row r="19" spans="2:15" x14ac:dyDescent="0.25">
      <c r="B19" s="65"/>
      <c r="C19" s="22" t="s">
        <v>48</v>
      </c>
      <c r="D19" s="15">
        <v>252</v>
      </c>
      <c r="E19" s="17">
        <f>E9</f>
        <v>0</v>
      </c>
      <c r="F19" s="18">
        <f t="shared" si="4"/>
        <v>0</v>
      </c>
      <c r="G19" s="20">
        <v>2</v>
      </c>
      <c r="H19" s="50">
        <v>1300000</v>
      </c>
      <c r="I19" s="48">
        <f t="shared" si="5"/>
        <v>0</v>
      </c>
      <c r="J19" s="7">
        <f t="shared" si="3"/>
        <v>0</v>
      </c>
      <c r="K19" s="48">
        <f t="shared" si="0"/>
        <v>0</v>
      </c>
      <c r="L19" s="49">
        <f t="shared" si="1"/>
        <v>0</v>
      </c>
      <c r="M19" s="49">
        <f t="shared" si="2"/>
        <v>0</v>
      </c>
      <c r="O19" s="44"/>
    </row>
    <row r="20" spans="2:15" x14ac:dyDescent="0.25">
      <c r="B20" s="65"/>
      <c r="C20" s="22" t="s">
        <v>49</v>
      </c>
      <c r="D20" s="15">
        <v>254</v>
      </c>
      <c r="E20" s="17">
        <f>E9</f>
        <v>0</v>
      </c>
      <c r="F20" s="18">
        <f t="shared" si="4"/>
        <v>0</v>
      </c>
      <c r="G20" s="20">
        <v>3</v>
      </c>
      <c r="H20" s="50">
        <v>1900000</v>
      </c>
      <c r="I20" s="48">
        <f t="shared" si="5"/>
        <v>0</v>
      </c>
      <c r="J20" s="7">
        <f t="shared" si="3"/>
        <v>0</v>
      </c>
      <c r="K20" s="48">
        <f t="shared" si="0"/>
        <v>0</v>
      </c>
      <c r="L20" s="49">
        <f t="shared" si="1"/>
        <v>0</v>
      </c>
      <c r="M20" s="49">
        <f t="shared" si="2"/>
        <v>0</v>
      </c>
      <c r="O20" s="44"/>
    </row>
    <row r="21" spans="2:15" x14ac:dyDescent="0.25">
      <c r="B21" s="65"/>
      <c r="C21" s="22" t="s">
        <v>50</v>
      </c>
      <c r="D21" s="15">
        <v>284</v>
      </c>
      <c r="E21" s="17">
        <f>E9</f>
        <v>0</v>
      </c>
      <c r="F21" s="18">
        <f t="shared" si="4"/>
        <v>0</v>
      </c>
      <c r="G21" s="20">
        <v>3</v>
      </c>
      <c r="H21" s="50">
        <v>4700000</v>
      </c>
      <c r="I21" s="48">
        <f t="shared" si="5"/>
        <v>0</v>
      </c>
      <c r="J21" s="7">
        <f t="shared" si="3"/>
        <v>0</v>
      </c>
      <c r="K21" s="48">
        <f t="shared" si="0"/>
        <v>0</v>
      </c>
      <c r="L21" s="49">
        <f t="shared" si="1"/>
        <v>0</v>
      </c>
      <c r="M21" s="49">
        <f t="shared" si="2"/>
        <v>0</v>
      </c>
    </row>
    <row r="22" spans="2:15" x14ac:dyDescent="0.25">
      <c r="B22" s="65"/>
      <c r="C22" s="22" t="s">
        <v>51</v>
      </c>
      <c r="D22" s="15">
        <v>166</v>
      </c>
      <c r="E22" s="17">
        <f>E9</f>
        <v>0</v>
      </c>
      <c r="F22" s="18">
        <f t="shared" si="4"/>
        <v>0</v>
      </c>
      <c r="G22" s="20">
        <v>2</v>
      </c>
      <c r="H22" s="50">
        <v>800000</v>
      </c>
      <c r="I22" s="48">
        <f t="shared" si="5"/>
        <v>0</v>
      </c>
      <c r="J22" s="7">
        <f>$J$6</f>
        <v>0</v>
      </c>
      <c r="K22" s="48">
        <f t="shared" si="0"/>
        <v>0</v>
      </c>
      <c r="L22" s="49">
        <f t="shared" si="1"/>
        <v>0</v>
      </c>
      <c r="M22" s="49">
        <f t="shared" si="2"/>
        <v>0</v>
      </c>
    </row>
    <row r="23" spans="2:15" x14ac:dyDescent="0.25">
      <c r="B23" s="65"/>
      <c r="C23" s="22" t="s">
        <v>52</v>
      </c>
      <c r="D23" s="15">
        <v>81</v>
      </c>
      <c r="E23" s="17">
        <f>E9</f>
        <v>0</v>
      </c>
      <c r="F23" s="18">
        <f t="shared" si="4"/>
        <v>0</v>
      </c>
      <c r="G23" s="20">
        <v>3</v>
      </c>
      <c r="H23" s="50">
        <v>2400000</v>
      </c>
      <c r="I23" s="48">
        <f t="shared" si="5"/>
        <v>0</v>
      </c>
      <c r="J23" s="7">
        <f t="shared" si="3"/>
        <v>0</v>
      </c>
      <c r="K23" s="48">
        <f t="shared" si="0"/>
        <v>0</v>
      </c>
      <c r="L23" s="49">
        <f t="shared" si="1"/>
        <v>0</v>
      </c>
      <c r="M23" s="49">
        <f t="shared" si="2"/>
        <v>0</v>
      </c>
    </row>
    <row r="24" spans="2:15" x14ac:dyDescent="0.25">
      <c r="B24" s="65"/>
      <c r="C24" s="22" t="s">
        <v>53</v>
      </c>
      <c r="D24" s="15">
        <v>197</v>
      </c>
      <c r="E24" s="17">
        <f>E9</f>
        <v>0</v>
      </c>
      <c r="F24" s="18">
        <f t="shared" si="4"/>
        <v>0</v>
      </c>
      <c r="G24" s="20">
        <v>4</v>
      </c>
      <c r="H24" s="50">
        <v>2750000</v>
      </c>
      <c r="I24" s="48">
        <f t="shared" si="5"/>
        <v>0</v>
      </c>
      <c r="J24" s="7">
        <f t="shared" si="3"/>
        <v>0</v>
      </c>
      <c r="K24" s="48">
        <f t="shared" si="0"/>
        <v>0</v>
      </c>
      <c r="L24" s="49">
        <f t="shared" si="1"/>
        <v>0</v>
      </c>
      <c r="M24" s="49">
        <f t="shared" si="2"/>
        <v>0</v>
      </c>
    </row>
    <row r="25" spans="2:15" x14ac:dyDescent="0.25">
      <c r="B25" s="65"/>
      <c r="C25" s="22" t="s">
        <v>55</v>
      </c>
      <c r="D25" s="15">
        <v>280</v>
      </c>
      <c r="E25" s="17">
        <f>E9</f>
        <v>0</v>
      </c>
      <c r="F25" s="18">
        <f t="shared" si="4"/>
        <v>0</v>
      </c>
      <c r="G25" s="20">
        <v>4</v>
      </c>
      <c r="H25" s="50">
        <v>8000000</v>
      </c>
      <c r="I25" s="48">
        <f t="shared" si="5"/>
        <v>0</v>
      </c>
      <c r="J25" s="7">
        <f t="shared" si="3"/>
        <v>0</v>
      </c>
      <c r="K25" s="48">
        <f t="shared" si="0"/>
        <v>0</v>
      </c>
      <c r="L25" s="49">
        <f t="shared" si="1"/>
        <v>0</v>
      </c>
      <c r="M25" s="49">
        <f t="shared" si="2"/>
        <v>0</v>
      </c>
    </row>
    <row r="26" spans="2:15" x14ac:dyDescent="0.25">
      <c r="B26" s="65"/>
      <c r="C26" s="22" t="s">
        <v>56</v>
      </c>
      <c r="D26" s="15">
        <v>250</v>
      </c>
      <c r="E26" s="17">
        <f>E9</f>
        <v>0</v>
      </c>
      <c r="F26" s="18">
        <f t="shared" si="4"/>
        <v>0</v>
      </c>
      <c r="G26" s="20">
        <v>3</v>
      </c>
      <c r="H26" s="50">
        <v>3300000</v>
      </c>
      <c r="I26" s="48">
        <f t="shared" si="5"/>
        <v>0</v>
      </c>
      <c r="J26" s="7">
        <f t="shared" si="3"/>
        <v>0</v>
      </c>
      <c r="K26" s="48">
        <f t="shared" si="0"/>
        <v>0</v>
      </c>
      <c r="L26" s="49">
        <f t="shared" si="1"/>
        <v>0</v>
      </c>
      <c r="M26" s="49">
        <f t="shared" si="2"/>
        <v>0</v>
      </c>
    </row>
    <row r="27" spans="2:15" x14ac:dyDescent="0.25">
      <c r="B27" s="65"/>
      <c r="C27" s="22" t="s">
        <v>57</v>
      </c>
      <c r="D27" s="15">
        <v>312</v>
      </c>
      <c r="E27" s="17">
        <f>E9</f>
        <v>0</v>
      </c>
      <c r="F27" s="18">
        <f t="shared" si="4"/>
        <v>0</v>
      </c>
      <c r="G27" s="20">
        <v>2</v>
      </c>
      <c r="H27" s="50">
        <v>1500000</v>
      </c>
      <c r="I27" s="48">
        <f t="shared" si="5"/>
        <v>0</v>
      </c>
      <c r="J27" s="7">
        <f t="shared" si="3"/>
        <v>0</v>
      </c>
      <c r="K27" s="48">
        <f t="shared" si="0"/>
        <v>0</v>
      </c>
      <c r="L27" s="49">
        <f t="shared" si="1"/>
        <v>0</v>
      </c>
      <c r="M27" s="49">
        <f t="shared" si="2"/>
        <v>0</v>
      </c>
    </row>
    <row r="28" spans="2:15" x14ac:dyDescent="0.25">
      <c r="B28" s="65"/>
      <c r="C28" s="22" t="s">
        <v>58</v>
      </c>
      <c r="D28" s="15">
        <v>560</v>
      </c>
      <c r="E28" s="17">
        <f>E9</f>
        <v>0</v>
      </c>
      <c r="F28" s="18">
        <f t="shared" si="4"/>
        <v>0</v>
      </c>
      <c r="G28" s="20">
        <v>3</v>
      </c>
      <c r="H28" s="50">
        <v>3500000</v>
      </c>
      <c r="I28" s="48">
        <f t="shared" si="5"/>
        <v>0</v>
      </c>
      <c r="J28" s="7">
        <f t="shared" si="3"/>
        <v>0</v>
      </c>
      <c r="K28" s="48">
        <f t="shared" si="0"/>
        <v>0</v>
      </c>
      <c r="L28" s="49">
        <f t="shared" si="1"/>
        <v>0</v>
      </c>
      <c r="M28" s="49">
        <f t="shared" si="2"/>
        <v>0</v>
      </c>
    </row>
    <row r="29" spans="2:15" x14ac:dyDescent="0.25">
      <c r="B29" s="65"/>
      <c r="C29" s="22" t="s">
        <v>59</v>
      </c>
      <c r="D29" s="15">
        <v>284</v>
      </c>
      <c r="E29" s="17">
        <f>E9</f>
        <v>0</v>
      </c>
      <c r="F29" s="18">
        <f t="shared" si="4"/>
        <v>0</v>
      </c>
      <c r="G29" s="20">
        <v>3</v>
      </c>
      <c r="H29" s="50">
        <v>4000000</v>
      </c>
      <c r="I29" s="48">
        <f t="shared" si="5"/>
        <v>0</v>
      </c>
      <c r="J29" s="7">
        <f t="shared" si="3"/>
        <v>0</v>
      </c>
      <c r="K29" s="48">
        <f t="shared" si="0"/>
        <v>0</v>
      </c>
      <c r="L29" s="49">
        <f t="shared" si="1"/>
        <v>0</v>
      </c>
      <c r="M29" s="49">
        <f t="shared" si="2"/>
        <v>0</v>
      </c>
    </row>
    <row r="30" spans="2:15" x14ac:dyDescent="0.25">
      <c r="B30" s="65"/>
      <c r="C30" s="22" t="s">
        <v>60</v>
      </c>
      <c r="D30" s="15">
        <v>334</v>
      </c>
      <c r="E30" s="17">
        <f>E9</f>
        <v>0</v>
      </c>
      <c r="F30" s="18">
        <f t="shared" si="4"/>
        <v>0</v>
      </c>
      <c r="G30" s="20">
        <v>3</v>
      </c>
      <c r="H30" s="50">
        <v>2200000</v>
      </c>
      <c r="I30" s="48">
        <f t="shared" si="5"/>
        <v>0</v>
      </c>
      <c r="J30" s="7">
        <f t="shared" si="3"/>
        <v>0</v>
      </c>
      <c r="K30" s="48">
        <f t="shared" si="0"/>
        <v>0</v>
      </c>
      <c r="L30" s="49">
        <f t="shared" si="1"/>
        <v>0</v>
      </c>
      <c r="M30" s="49">
        <f t="shared" si="2"/>
        <v>0</v>
      </c>
    </row>
    <row r="31" spans="2:15" x14ac:dyDescent="0.25">
      <c r="B31" s="65"/>
      <c r="C31" s="22" t="s">
        <v>61</v>
      </c>
      <c r="D31" s="15">
        <v>36</v>
      </c>
      <c r="E31" s="17">
        <f>E9</f>
        <v>0</v>
      </c>
      <c r="F31" s="18">
        <f t="shared" si="4"/>
        <v>0</v>
      </c>
      <c r="G31" s="20">
        <v>2</v>
      </c>
      <c r="H31" s="50">
        <v>1200000</v>
      </c>
      <c r="I31" s="48">
        <f t="shared" si="5"/>
        <v>0</v>
      </c>
      <c r="J31" s="7">
        <f t="shared" si="3"/>
        <v>0</v>
      </c>
      <c r="K31" s="48">
        <f t="shared" si="0"/>
        <v>0</v>
      </c>
      <c r="L31" s="49">
        <f t="shared" si="1"/>
        <v>0</v>
      </c>
      <c r="M31" s="49">
        <f t="shared" si="2"/>
        <v>0</v>
      </c>
    </row>
    <row r="32" spans="2:15" x14ac:dyDescent="0.25">
      <c r="B32" s="65"/>
      <c r="C32" s="22" t="s">
        <v>62</v>
      </c>
      <c r="D32" s="15">
        <v>244</v>
      </c>
      <c r="E32" s="17">
        <f>E9</f>
        <v>0</v>
      </c>
      <c r="F32" s="18">
        <f t="shared" si="4"/>
        <v>0</v>
      </c>
      <c r="G32" s="20">
        <v>3</v>
      </c>
      <c r="H32" s="50">
        <v>2500000</v>
      </c>
      <c r="I32" s="48">
        <f t="shared" si="5"/>
        <v>0</v>
      </c>
      <c r="J32" s="7">
        <f t="shared" si="3"/>
        <v>0</v>
      </c>
      <c r="K32" s="48">
        <f t="shared" si="0"/>
        <v>0</v>
      </c>
      <c r="L32" s="49">
        <f t="shared" si="1"/>
        <v>0</v>
      </c>
      <c r="M32" s="49">
        <f t="shared" si="2"/>
        <v>0</v>
      </c>
    </row>
    <row r="33" spans="2:13" x14ac:dyDescent="0.25">
      <c r="B33" s="65"/>
      <c r="C33" s="22" t="s">
        <v>63</v>
      </c>
      <c r="D33" s="15">
        <v>264</v>
      </c>
      <c r="E33" s="17">
        <f>E9</f>
        <v>0</v>
      </c>
      <c r="F33" s="18">
        <f t="shared" si="4"/>
        <v>0</v>
      </c>
      <c r="G33" s="20">
        <v>3</v>
      </c>
      <c r="H33" s="50">
        <v>2250000</v>
      </c>
      <c r="I33" s="48">
        <f t="shared" si="5"/>
        <v>0</v>
      </c>
      <c r="J33" s="7">
        <f t="shared" si="3"/>
        <v>0</v>
      </c>
      <c r="K33" s="48">
        <f t="shared" si="0"/>
        <v>0</v>
      </c>
      <c r="L33" s="49">
        <f t="shared" si="1"/>
        <v>0</v>
      </c>
      <c r="M33" s="49">
        <f t="shared" si="2"/>
        <v>0</v>
      </c>
    </row>
    <row r="34" spans="2:13" x14ac:dyDescent="0.25">
      <c r="B34" s="65"/>
      <c r="C34" s="22" t="s">
        <v>64</v>
      </c>
      <c r="D34" s="15">
        <v>424</v>
      </c>
      <c r="E34" s="17">
        <f>E9</f>
        <v>0</v>
      </c>
      <c r="F34" s="18">
        <f t="shared" si="4"/>
        <v>0</v>
      </c>
      <c r="G34" s="20">
        <v>1</v>
      </c>
      <c r="H34" s="50">
        <v>450000</v>
      </c>
      <c r="I34" s="48">
        <f t="shared" si="5"/>
        <v>0</v>
      </c>
      <c r="J34" s="7">
        <f t="shared" si="3"/>
        <v>0</v>
      </c>
      <c r="K34" s="48">
        <f t="shared" si="0"/>
        <v>0</v>
      </c>
      <c r="L34" s="49">
        <f t="shared" si="1"/>
        <v>0</v>
      </c>
      <c r="M34" s="49">
        <f t="shared" si="2"/>
        <v>0</v>
      </c>
    </row>
    <row r="35" spans="2:13" x14ac:dyDescent="0.25">
      <c r="B35" s="65"/>
      <c r="C35" s="22" t="s">
        <v>65</v>
      </c>
      <c r="D35" s="15">
        <v>154</v>
      </c>
      <c r="E35" s="17">
        <f>E9</f>
        <v>0</v>
      </c>
      <c r="F35" s="18">
        <f t="shared" si="4"/>
        <v>0</v>
      </c>
      <c r="G35" s="20">
        <v>1</v>
      </c>
      <c r="H35" s="50">
        <v>1350000</v>
      </c>
      <c r="I35" s="48">
        <f t="shared" si="5"/>
        <v>0</v>
      </c>
      <c r="J35" s="7">
        <f t="shared" si="3"/>
        <v>0</v>
      </c>
      <c r="K35" s="48">
        <f t="shared" si="0"/>
        <v>0</v>
      </c>
      <c r="L35" s="49">
        <f t="shared" si="1"/>
        <v>0</v>
      </c>
      <c r="M35" s="49">
        <f t="shared" si="2"/>
        <v>0</v>
      </c>
    </row>
    <row r="36" spans="2:13" x14ac:dyDescent="0.25">
      <c r="B36" s="65"/>
      <c r="C36" s="22" t="s">
        <v>66</v>
      </c>
      <c r="D36" s="15">
        <v>151</v>
      </c>
      <c r="E36" s="17">
        <f>E9</f>
        <v>0</v>
      </c>
      <c r="F36" s="18">
        <f t="shared" si="4"/>
        <v>0</v>
      </c>
      <c r="G36" s="20">
        <v>1</v>
      </c>
      <c r="H36" s="50">
        <v>600000</v>
      </c>
      <c r="I36" s="48">
        <f t="shared" si="5"/>
        <v>0</v>
      </c>
      <c r="J36" s="7">
        <f t="shared" si="3"/>
        <v>0</v>
      </c>
      <c r="K36" s="48">
        <f t="shared" si="0"/>
        <v>0</v>
      </c>
      <c r="L36" s="49">
        <f t="shared" si="1"/>
        <v>0</v>
      </c>
      <c r="M36" s="49">
        <f t="shared" si="2"/>
        <v>0</v>
      </c>
    </row>
    <row r="37" spans="2:13" x14ac:dyDescent="0.25">
      <c r="B37" s="65"/>
      <c r="C37" s="22" t="s">
        <v>67</v>
      </c>
      <c r="D37" s="15">
        <v>234</v>
      </c>
      <c r="E37" s="17">
        <f>E9</f>
        <v>0</v>
      </c>
      <c r="F37" s="18">
        <f t="shared" si="4"/>
        <v>0</v>
      </c>
      <c r="G37" s="20">
        <v>1</v>
      </c>
      <c r="H37" s="50">
        <v>300000</v>
      </c>
      <c r="I37" s="48">
        <f t="shared" si="5"/>
        <v>0</v>
      </c>
      <c r="J37" s="7">
        <f t="shared" si="3"/>
        <v>0</v>
      </c>
      <c r="K37" s="48">
        <f t="shared" si="0"/>
        <v>0</v>
      </c>
      <c r="L37" s="49">
        <f t="shared" si="1"/>
        <v>0</v>
      </c>
      <c r="M37" s="49">
        <f t="shared" si="2"/>
        <v>0</v>
      </c>
    </row>
    <row r="38" spans="2:13" x14ac:dyDescent="0.25">
      <c r="B38" s="65"/>
      <c r="C38" s="22" t="s">
        <v>68</v>
      </c>
      <c r="D38" s="15">
        <v>364</v>
      </c>
      <c r="E38" s="17">
        <f>E9</f>
        <v>0</v>
      </c>
      <c r="F38" s="18">
        <f t="shared" si="4"/>
        <v>0</v>
      </c>
      <c r="G38" s="20">
        <v>2</v>
      </c>
      <c r="H38" s="50">
        <v>1300000</v>
      </c>
      <c r="I38" s="48">
        <f t="shared" si="5"/>
        <v>0</v>
      </c>
      <c r="J38" s="7">
        <f t="shared" si="3"/>
        <v>0</v>
      </c>
      <c r="K38" s="48">
        <f t="shared" si="0"/>
        <v>0</v>
      </c>
      <c r="L38" s="49">
        <f t="shared" si="1"/>
        <v>0</v>
      </c>
      <c r="M38" s="49">
        <f t="shared" si="2"/>
        <v>0</v>
      </c>
    </row>
    <row r="39" spans="2:13" x14ac:dyDescent="0.25">
      <c r="B39" s="65"/>
      <c r="C39" s="22" t="s">
        <v>69</v>
      </c>
      <c r="D39" s="15">
        <v>466</v>
      </c>
      <c r="E39" s="17">
        <f>E9</f>
        <v>0</v>
      </c>
      <c r="F39" s="18">
        <f t="shared" si="4"/>
        <v>0</v>
      </c>
      <c r="G39" s="20">
        <v>2</v>
      </c>
      <c r="H39" s="50">
        <v>2650000</v>
      </c>
      <c r="I39" s="48">
        <f t="shared" si="5"/>
        <v>0</v>
      </c>
      <c r="J39" s="7">
        <f t="shared" si="3"/>
        <v>0</v>
      </c>
      <c r="K39" s="48">
        <f t="shared" si="0"/>
        <v>0</v>
      </c>
      <c r="L39" s="49">
        <f t="shared" si="1"/>
        <v>0</v>
      </c>
      <c r="M39" s="49">
        <f t="shared" si="2"/>
        <v>0</v>
      </c>
    </row>
    <row r="40" spans="2:13" x14ac:dyDescent="0.25">
      <c r="B40" s="65"/>
      <c r="C40" s="22" t="s">
        <v>70</v>
      </c>
      <c r="D40" s="15">
        <v>126</v>
      </c>
      <c r="E40" s="17">
        <f>E9</f>
        <v>0</v>
      </c>
      <c r="F40" s="18">
        <f t="shared" si="4"/>
        <v>0</v>
      </c>
      <c r="G40" s="20">
        <v>2</v>
      </c>
      <c r="H40" s="50">
        <v>950000</v>
      </c>
      <c r="I40" s="48">
        <f t="shared" si="5"/>
        <v>0</v>
      </c>
      <c r="J40" s="7">
        <f t="shared" si="3"/>
        <v>0</v>
      </c>
      <c r="K40" s="48">
        <f t="shared" si="0"/>
        <v>0</v>
      </c>
      <c r="L40" s="49">
        <f t="shared" si="1"/>
        <v>0</v>
      </c>
      <c r="M40" s="49">
        <f t="shared" si="2"/>
        <v>0</v>
      </c>
    </row>
    <row r="41" spans="2:13" x14ac:dyDescent="0.25">
      <c r="B41" s="65"/>
      <c r="C41" s="22" t="s">
        <v>71</v>
      </c>
      <c r="D41" s="15">
        <v>57</v>
      </c>
      <c r="E41" s="17">
        <f>E9</f>
        <v>0</v>
      </c>
      <c r="F41" s="18">
        <f t="shared" si="4"/>
        <v>0</v>
      </c>
      <c r="G41" s="20">
        <v>2</v>
      </c>
      <c r="H41" s="50">
        <v>1450000</v>
      </c>
      <c r="I41" s="48">
        <f t="shared" si="5"/>
        <v>0</v>
      </c>
      <c r="J41" s="7">
        <f t="shared" si="3"/>
        <v>0</v>
      </c>
      <c r="K41" s="48">
        <f t="shared" si="0"/>
        <v>0</v>
      </c>
      <c r="L41" s="49">
        <f t="shared" si="1"/>
        <v>0</v>
      </c>
      <c r="M41" s="49">
        <f t="shared" si="2"/>
        <v>0</v>
      </c>
    </row>
    <row r="42" spans="2:13" x14ac:dyDescent="0.25">
      <c r="B42" s="65"/>
      <c r="C42" s="22" t="s">
        <v>72</v>
      </c>
      <c r="D42" s="15">
        <v>115</v>
      </c>
      <c r="E42" s="17">
        <f>E9</f>
        <v>0</v>
      </c>
      <c r="F42" s="18">
        <f t="shared" si="4"/>
        <v>0</v>
      </c>
      <c r="G42" s="20">
        <v>1</v>
      </c>
      <c r="H42" s="50">
        <v>600000</v>
      </c>
      <c r="I42" s="48">
        <f t="shared" si="5"/>
        <v>0</v>
      </c>
      <c r="J42" s="7">
        <f t="shared" si="3"/>
        <v>0</v>
      </c>
      <c r="K42" s="48">
        <f t="shared" si="0"/>
        <v>0</v>
      </c>
      <c r="L42" s="49">
        <f t="shared" si="1"/>
        <v>0</v>
      </c>
      <c r="M42" s="49">
        <f t="shared" si="2"/>
        <v>0</v>
      </c>
    </row>
    <row r="43" spans="2:13" x14ac:dyDescent="0.25">
      <c r="B43" s="65"/>
      <c r="C43" s="22" t="s">
        <v>73</v>
      </c>
      <c r="D43" s="15">
        <v>128</v>
      </c>
      <c r="E43" s="17">
        <f>E9</f>
        <v>0</v>
      </c>
      <c r="F43" s="18">
        <f t="shared" si="4"/>
        <v>0</v>
      </c>
      <c r="G43" s="20">
        <v>2</v>
      </c>
      <c r="H43" s="50">
        <v>2500000</v>
      </c>
      <c r="I43" s="48">
        <f t="shared" si="5"/>
        <v>0</v>
      </c>
      <c r="J43" s="7">
        <f t="shared" si="3"/>
        <v>0</v>
      </c>
      <c r="K43" s="48">
        <f t="shared" si="0"/>
        <v>0</v>
      </c>
      <c r="L43" s="49">
        <f t="shared" si="1"/>
        <v>0</v>
      </c>
      <c r="M43" s="49">
        <f t="shared" si="2"/>
        <v>0</v>
      </c>
    </row>
    <row r="44" spans="2:13" x14ac:dyDescent="0.25">
      <c r="B44" s="65"/>
      <c r="C44" s="22" t="s">
        <v>74</v>
      </c>
      <c r="D44" s="15">
        <v>159</v>
      </c>
      <c r="E44" s="17">
        <f>E9</f>
        <v>0</v>
      </c>
      <c r="F44" s="18">
        <f t="shared" si="4"/>
        <v>0</v>
      </c>
      <c r="G44" s="20">
        <v>2</v>
      </c>
      <c r="H44" s="50">
        <v>2100000</v>
      </c>
      <c r="I44" s="48">
        <f t="shared" si="5"/>
        <v>0</v>
      </c>
      <c r="J44" s="7">
        <f t="shared" si="3"/>
        <v>0</v>
      </c>
      <c r="K44" s="48">
        <f t="shared" si="0"/>
        <v>0</v>
      </c>
      <c r="L44" s="49">
        <f t="shared" si="1"/>
        <v>0</v>
      </c>
      <c r="M44" s="49">
        <f t="shared" si="2"/>
        <v>0</v>
      </c>
    </row>
    <row r="45" spans="2:13" x14ac:dyDescent="0.25">
      <c r="B45" s="65"/>
      <c r="C45" s="22" t="s">
        <v>75</v>
      </c>
      <c r="D45" s="15">
        <v>145</v>
      </c>
      <c r="E45" s="17">
        <f>E9</f>
        <v>0</v>
      </c>
      <c r="F45" s="18">
        <f t="shared" si="4"/>
        <v>0</v>
      </c>
      <c r="G45" s="20">
        <v>3</v>
      </c>
      <c r="H45" s="50">
        <v>1800000</v>
      </c>
      <c r="I45" s="48">
        <f t="shared" si="5"/>
        <v>0</v>
      </c>
      <c r="J45" s="7">
        <f t="shared" si="3"/>
        <v>0</v>
      </c>
      <c r="K45" s="48">
        <f t="shared" si="0"/>
        <v>0</v>
      </c>
      <c r="L45" s="49">
        <f t="shared" si="1"/>
        <v>0</v>
      </c>
      <c r="M45" s="49">
        <f t="shared" si="2"/>
        <v>0</v>
      </c>
    </row>
    <row r="46" spans="2:13" x14ac:dyDescent="0.25">
      <c r="B46" s="65"/>
      <c r="C46" s="22" t="s">
        <v>76</v>
      </c>
      <c r="D46" s="23">
        <v>191</v>
      </c>
      <c r="E46" s="17">
        <f>E9</f>
        <v>0</v>
      </c>
      <c r="F46" s="18">
        <f t="shared" si="4"/>
        <v>0</v>
      </c>
      <c r="G46" s="20">
        <v>3</v>
      </c>
      <c r="H46" s="50">
        <v>2200000</v>
      </c>
      <c r="I46" s="48">
        <f t="shared" si="5"/>
        <v>0</v>
      </c>
      <c r="J46" s="7">
        <f t="shared" si="3"/>
        <v>0</v>
      </c>
      <c r="K46" s="48">
        <f t="shared" si="0"/>
        <v>0</v>
      </c>
      <c r="L46" s="49">
        <f t="shared" si="1"/>
        <v>0</v>
      </c>
      <c r="M46" s="49">
        <f t="shared" si="2"/>
        <v>0</v>
      </c>
    </row>
    <row r="47" spans="2:13" x14ac:dyDescent="0.25">
      <c r="B47" s="65"/>
      <c r="C47" s="22" t="s">
        <v>77</v>
      </c>
      <c r="D47" s="23">
        <v>181</v>
      </c>
      <c r="E47" s="17">
        <f>E9</f>
        <v>0</v>
      </c>
      <c r="F47" s="18">
        <f t="shared" si="4"/>
        <v>0</v>
      </c>
      <c r="G47" s="20">
        <v>4</v>
      </c>
      <c r="H47" s="50">
        <v>6400000</v>
      </c>
      <c r="I47" s="48">
        <f t="shared" si="5"/>
        <v>0</v>
      </c>
      <c r="J47" s="7">
        <f t="shared" si="3"/>
        <v>0</v>
      </c>
      <c r="K47" s="48">
        <f t="shared" si="0"/>
        <v>0</v>
      </c>
      <c r="L47" s="49">
        <f t="shared" si="1"/>
        <v>0</v>
      </c>
      <c r="M47" s="49">
        <f t="shared" si="2"/>
        <v>0</v>
      </c>
    </row>
    <row r="48" spans="2:13" x14ac:dyDescent="0.25">
      <c r="B48" s="65"/>
      <c r="C48" s="25" t="s">
        <v>78</v>
      </c>
      <c r="D48" s="24">
        <v>268</v>
      </c>
      <c r="E48" s="17">
        <f>E9</f>
        <v>0</v>
      </c>
      <c r="F48" s="18">
        <f t="shared" si="4"/>
        <v>0</v>
      </c>
      <c r="G48" s="20">
        <v>2</v>
      </c>
      <c r="H48" s="50">
        <v>1400000</v>
      </c>
      <c r="I48" s="48">
        <f>F48*G48</f>
        <v>0</v>
      </c>
      <c r="J48" s="7">
        <f t="shared" si="3"/>
        <v>0</v>
      </c>
      <c r="K48" s="48">
        <f t="shared" si="0"/>
        <v>0</v>
      </c>
      <c r="L48" s="49">
        <f t="shared" si="1"/>
        <v>0</v>
      </c>
      <c r="M48" s="49">
        <f t="shared" si="2"/>
        <v>0</v>
      </c>
    </row>
    <row r="49" spans="2:13" x14ac:dyDescent="0.25">
      <c r="B49" s="66"/>
      <c r="C49" s="25" t="s">
        <v>79</v>
      </c>
      <c r="D49" s="24">
        <v>370</v>
      </c>
      <c r="E49" s="17">
        <f>E9</f>
        <v>0</v>
      </c>
      <c r="F49" s="18">
        <f t="shared" si="4"/>
        <v>0</v>
      </c>
      <c r="G49" s="20">
        <v>2</v>
      </c>
      <c r="H49" s="50">
        <v>750000</v>
      </c>
      <c r="I49" s="48">
        <f>F49*G49</f>
        <v>0</v>
      </c>
      <c r="J49" s="7">
        <f>$J$6</f>
        <v>0</v>
      </c>
      <c r="K49" s="48">
        <f t="shared" si="0"/>
        <v>0</v>
      </c>
      <c r="L49" s="49">
        <f t="shared" si="1"/>
        <v>0</v>
      </c>
      <c r="M49" s="49">
        <f t="shared" si="2"/>
        <v>0</v>
      </c>
    </row>
    <row r="50" spans="2:13" ht="15" customHeight="1" thickBot="1" x14ac:dyDescent="0.3">
      <c r="B50" s="128" t="s">
        <v>54</v>
      </c>
      <c r="C50" s="129"/>
      <c r="D50" s="129"/>
      <c r="E50" s="129"/>
      <c r="F50" s="129"/>
      <c r="G50" s="9">
        <f>SUM(G6:G49)</f>
        <v>107</v>
      </c>
      <c r="H50" s="51">
        <f>SUM(H6:H49)</f>
        <v>103100000</v>
      </c>
      <c r="I50" s="51">
        <f>SUM(I6:I49)</f>
        <v>0</v>
      </c>
      <c r="J50" s="10"/>
      <c r="K50" s="51">
        <f>SUM(K6:K49)</f>
        <v>0</v>
      </c>
      <c r="L50" s="51">
        <f>SUM(L6:L49)</f>
        <v>0</v>
      </c>
      <c r="M50" s="52">
        <f>L50*12</f>
        <v>0</v>
      </c>
    </row>
    <row r="51" spans="2:13" ht="15" customHeight="1" thickBot="1" x14ac:dyDescent="0.3"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</row>
    <row r="52" spans="2:13" x14ac:dyDescent="0.25">
      <c r="B52" s="85" t="s">
        <v>109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7"/>
    </row>
    <row r="53" spans="2:13" ht="36.75" customHeight="1" x14ac:dyDescent="0.25">
      <c r="B53" s="111" t="s">
        <v>33</v>
      </c>
      <c r="C53" s="76"/>
      <c r="D53" s="76"/>
      <c r="E53" s="76"/>
      <c r="F53" s="76"/>
      <c r="G53" s="75" t="s">
        <v>92</v>
      </c>
      <c r="H53" s="76"/>
      <c r="I53" s="77"/>
      <c r="J53" s="75" t="s">
        <v>93</v>
      </c>
      <c r="K53" s="77"/>
      <c r="L53" s="2" t="s">
        <v>94</v>
      </c>
      <c r="M53" s="4" t="s">
        <v>95</v>
      </c>
    </row>
    <row r="54" spans="2:13" ht="15.75" thickBot="1" x14ac:dyDescent="0.3">
      <c r="B54" s="78">
        <v>20000000</v>
      </c>
      <c r="C54" s="79"/>
      <c r="D54" s="79"/>
      <c r="E54" s="79"/>
      <c r="F54" s="79"/>
      <c r="G54" s="80">
        <v>90000000</v>
      </c>
      <c r="H54" s="81"/>
      <c r="I54" s="82"/>
      <c r="J54" s="83"/>
      <c r="K54" s="84"/>
      <c r="L54" s="5">
        <f>G54*J54</f>
        <v>0</v>
      </c>
      <c r="M54" s="6">
        <f>L54*12</f>
        <v>0</v>
      </c>
    </row>
    <row r="55" spans="2:13" ht="15.75" thickBot="1" x14ac:dyDescent="0.3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2:13" x14ac:dyDescent="0.25">
      <c r="B56" s="85" t="s">
        <v>110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7"/>
    </row>
    <row r="57" spans="2:13" x14ac:dyDescent="0.25">
      <c r="B57" s="104" t="s">
        <v>96</v>
      </c>
      <c r="C57" s="105"/>
      <c r="D57" s="105"/>
      <c r="E57" s="105"/>
      <c r="F57" s="106"/>
      <c r="G57" s="75" t="s">
        <v>97</v>
      </c>
      <c r="H57" s="76"/>
      <c r="I57" s="76"/>
      <c r="J57" s="76"/>
      <c r="K57" s="77"/>
      <c r="L57" s="97" t="s">
        <v>7</v>
      </c>
      <c r="M57" s="98"/>
    </row>
    <row r="58" spans="2:13" ht="15.75" thickBot="1" x14ac:dyDescent="0.3">
      <c r="B58" s="107"/>
      <c r="C58" s="108"/>
      <c r="D58" s="108"/>
      <c r="E58" s="108"/>
      <c r="F58" s="109"/>
      <c r="G58" s="99">
        <f>L50+L54</f>
        <v>0</v>
      </c>
      <c r="H58" s="100"/>
      <c r="I58" s="100"/>
      <c r="J58" s="100"/>
      <c r="K58" s="101"/>
      <c r="L58" s="102">
        <f>M50+M54</f>
        <v>0</v>
      </c>
      <c r="M58" s="103"/>
    </row>
    <row r="60" spans="2:13" x14ac:dyDescent="0.25">
      <c r="G60" s="45"/>
    </row>
    <row r="61" spans="2:13" x14ac:dyDescent="0.25">
      <c r="G61" s="45"/>
    </row>
    <row r="62" spans="2:13" x14ac:dyDescent="0.25">
      <c r="G62" s="45"/>
    </row>
  </sheetData>
  <sheetProtection algorithmName="SHA-512" hashValue="ZF+VK6OhiHh+nyZtHzSo/VxQIgQIAQK4VbtpCcwFry1FplmMLEmmP81t1J1ZgjVhpTUKfiD37rso6wGyrrbr1Q==" saltValue="EkwJM1NEt0LHrKScKQnWpA==" spinCount="100000" sheet="1" objects="1" scenarios="1" selectLockedCells="1"/>
  <mergeCells count="31">
    <mergeCell ref="B6:B8"/>
    <mergeCell ref="B2:M2"/>
    <mergeCell ref="B3:M3"/>
    <mergeCell ref="B4:B5"/>
    <mergeCell ref="C4:C5"/>
    <mergeCell ref="D4:D5"/>
    <mergeCell ref="E4:E5"/>
    <mergeCell ref="F4:F5"/>
    <mergeCell ref="G4:G5"/>
    <mergeCell ref="H4:H5"/>
    <mergeCell ref="J4:J5"/>
    <mergeCell ref="I4:I5"/>
    <mergeCell ref="K4:K5"/>
    <mergeCell ref="L4:L5"/>
    <mergeCell ref="M4:M5"/>
    <mergeCell ref="B51:M51"/>
    <mergeCell ref="B9:B49"/>
    <mergeCell ref="B57:F58"/>
    <mergeCell ref="L58:M58"/>
    <mergeCell ref="B52:M52"/>
    <mergeCell ref="B53:F53"/>
    <mergeCell ref="G53:I53"/>
    <mergeCell ref="J53:K53"/>
    <mergeCell ref="B54:F54"/>
    <mergeCell ref="G54:I54"/>
    <mergeCell ref="B50:F50"/>
    <mergeCell ref="J54:K54"/>
    <mergeCell ref="B56:M56"/>
    <mergeCell ref="G57:K57"/>
    <mergeCell ref="L57:M57"/>
    <mergeCell ref="G58:K58"/>
  </mergeCells>
  <pageMargins left="0.511811024" right="0.511811024" top="0.78740157499999996" bottom="0.78740157499999996" header="0.31496062000000002" footer="0.31496062000000002"/>
  <pageSetup paperSize="9" scale="55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7481-8065-4CEA-8B38-F65BE15EDD9E}">
  <sheetPr codeName="Planilha4">
    <pageSetUpPr fitToPage="1"/>
  </sheetPr>
  <dimension ref="B1:M21"/>
  <sheetViews>
    <sheetView workbookViewId="0">
      <selection activeCell="E7" sqref="E7"/>
    </sheetView>
  </sheetViews>
  <sheetFormatPr defaultRowHeight="15" x14ac:dyDescent="0.25"/>
  <cols>
    <col min="2" max="2" width="15.140625" customWidth="1"/>
    <col min="3" max="3" width="19.28515625" customWidth="1"/>
    <col min="4" max="4" width="11.28515625" customWidth="1"/>
    <col min="5" max="5" width="11.140625" customWidth="1"/>
    <col min="6" max="6" width="12.85546875" customWidth="1"/>
    <col min="7" max="7" width="10.28515625" bestFit="1" customWidth="1"/>
    <col min="8" max="8" width="19.28515625" customWidth="1"/>
    <col min="9" max="9" width="19" customWidth="1"/>
    <col min="10" max="10" width="18.140625" customWidth="1"/>
    <col min="11" max="11" width="25.5703125" customWidth="1"/>
    <col min="12" max="12" width="22" customWidth="1"/>
    <col min="13" max="13" width="24" customWidth="1"/>
  </cols>
  <sheetData>
    <row r="1" spans="2:13" ht="15.75" thickBot="1" x14ac:dyDescent="0.3"/>
    <row r="2" spans="2:13" ht="15.75" thickBot="1" x14ac:dyDescent="0.3">
      <c r="B2" s="85" t="s">
        <v>89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2:13" ht="15.75" thickBot="1" x14ac:dyDescent="0.3">
      <c r="B3" s="85" t="s">
        <v>100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2:13" x14ac:dyDescent="0.25">
      <c r="B4" s="116" t="s">
        <v>0</v>
      </c>
      <c r="C4" s="118" t="s">
        <v>1</v>
      </c>
      <c r="D4" s="118" t="s">
        <v>2</v>
      </c>
      <c r="E4" s="118" t="s">
        <v>3</v>
      </c>
      <c r="F4" s="118" t="s">
        <v>4</v>
      </c>
      <c r="G4" s="118" t="s">
        <v>5</v>
      </c>
      <c r="H4" s="122" t="s">
        <v>107</v>
      </c>
      <c r="I4" s="112" t="s">
        <v>102</v>
      </c>
      <c r="J4" s="112" t="s">
        <v>103</v>
      </c>
      <c r="K4" s="112" t="s">
        <v>104</v>
      </c>
      <c r="L4" s="112" t="s">
        <v>105</v>
      </c>
      <c r="M4" s="114" t="s">
        <v>106</v>
      </c>
    </row>
    <row r="5" spans="2:13" ht="15" customHeight="1" thickBot="1" x14ac:dyDescent="0.3">
      <c r="B5" s="117"/>
      <c r="C5" s="119"/>
      <c r="D5" s="119"/>
      <c r="E5" s="119"/>
      <c r="F5" s="119"/>
      <c r="G5" s="119"/>
      <c r="H5" s="123"/>
      <c r="I5" s="113"/>
      <c r="J5" s="113"/>
      <c r="K5" s="113"/>
      <c r="L5" s="113"/>
      <c r="M5" s="115"/>
    </row>
    <row r="6" spans="2:13" x14ac:dyDescent="0.25">
      <c r="B6" s="130" t="s">
        <v>8</v>
      </c>
      <c r="C6" s="16" t="s">
        <v>80</v>
      </c>
      <c r="D6" s="1">
        <v>258</v>
      </c>
      <c r="E6" s="17"/>
      <c r="F6" s="50">
        <f>D6*E6</f>
        <v>0</v>
      </c>
      <c r="G6" s="15">
        <v>1</v>
      </c>
      <c r="H6" s="50">
        <v>500000</v>
      </c>
      <c r="I6" s="50">
        <f>F6*G6</f>
        <v>0</v>
      </c>
      <c r="J6" s="8"/>
      <c r="K6" s="48">
        <f>J6*H6</f>
        <v>0</v>
      </c>
      <c r="L6" s="53">
        <f>I6+K6</f>
        <v>0</v>
      </c>
      <c r="M6" s="54">
        <f>L6*12</f>
        <v>0</v>
      </c>
    </row>
    <row r="7" spans="2:13" x14ac:dyDescent="0.25">
      <c r="B7" s="130"/>
      <c r="C7" s="16" t="s">
        <v>81</v>
      </c>
      <c r="D7" s="1">
        <v>292</v>
      </c>
      <c r="E7" s="17">
        <f>E6</f>
        <v>0</v>
      </c>
      <c r="F7" s="50">
        <f>D7*E7</f>
        <v>0</v>
      </c>
      <c r="G7" s="15">
        <v>2</v>
      </c>
      <c r="H7" s="50">
        <v>1250000</v>
      </c>
      <c r="I7" s="50">
        <f>F7*G7</f>
        <v>0</v>
      </c>
      <c r="J7" s="7">
        <f>J6</f>
        <v>0</v>
      </c>
      <c r="K7" s="48">
        <f>J7*H7</f>
        <v>0</v>
      </c>
      <c r="L7" s="53">
        <f>I7+K7</f>
        <v>0</v>
      </c>
      <c r="M7" s="54">
        <f>L7*12</f>
        <v>0</v>
      </c>
    </row>
    <row r="8" spans="2:13" x14ac:dyDescent="0.25">
      <c r="B8" s="130"/>
      <c r="C8" s="16" t="s">
        <v>82</v>
      </c>
      <c r="D8" s="1">
        <v>416</v>
      </c>
      <c r="E8" s="17">
        <f>E6</f>
        <v>0</v>
      </c>
      <c r="F8" s="50">
        <f>D8*E8</f>
        <v>0</v>
      </c>
      <c r="G8" s="15">
        <v>2</v>
      </c>
      <c r="H8" s="50">
        <v>1200000</v>
      </c>
      <c r="I8" s="50">
        <f>F8*G8</f>
        <v>0</v>
      </c>
      <c r="J8" s="7">
        <f>J6</f>
        <v>0</v>
      </c>
      <c r="K8" s="48">
        <f>J8*H8</f>
        <v>0</v>
      </c>
      <c r="L8" s="53">
        <f>I8+K8</f>
        <v>0</v>
      </c>
      <c r="M8" s="54">
        <f>L8*12</f>
        <v>0</v>
      </c>
    </row>
    <row r="9" spans="2:13" ht="15.75" thickBot="1" x14ac:dyDescent="0.3">
      <c r="B9" s="128" t="s">
        <v>108</v>
      </c>
      <c r="C9" s="129"/>
      <c r="D9" s="129"/>
      <c r="E9" s="129"/>
      <c r="F9" s="129"/>
      <c r="G9" s="9">
        <f>SUM(G6:G8)</f>
        <v>5</v>
      </c>
      <c r="H9" s="51">
        <f>SUM(H6:H8)</f>
        <v>2950000</v>
      </c>
      <c r="I9" s="51">
        <f>SUM(I6:I8)</f>
        <v>0</v>
      </c>
      <c r="J9" s="19"/>
      <c r="K9" s="51">
        <f>SUM(K6:K8)</f>
        <v>0</v>
      </c>
      <c r="L9" s="51">
        <f>SUM(L6:L8)</f>
        <v>0</v>
      </c>
      <c r="M9" s="51">
        <f>SUM(M6:M8)</f>
        <v>0</v>
      </c>
    </row>
    <row r="10" spans="2:13" ht="15.75" thickBot="1" x14ac:dyDescent="0.3"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</row>
    <row r="11" spans="2:13" x14ac:dyDescent="0.25">
      <c r="B11" s="85" t="s">
        <v>90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7"/>
    </row>
    <row r="12" spans="2:13" ht="21" x14ac:dyDescent="0.25">
      <c r="B12" s="111" t="s">
        <v>33</v>
      </c>
      <c r="C12" s="76"/>
      <c r="D12" s="76"/>
      <c r="E12" s="76"/>
      <c r="F12" s="76"/>
      <c r="G12" s="75" t="s">
        <v>92</v>
      </c>
      <c r="H12" s="76"/>
      <c r="I12" s="77"/>
      <c r="J12" s="75" t="s">
        <v>93</v>
      </c>
      <c r="K12" s="77"/>
      <c r="L12" s="2" t="s">
        <v>94</v>
      </c>
      <c r="M12" s="4" t="s">
        <v>95</v>
      </c>
    </row>
    <row r="13" spans="2:13" ht="15.75" thickBot="1" x14ac:dyDescent="0.3">
      <c r="B13" s="78">
        <v>1000000</v>
      </c>
      <c r="C13" s="79"/>
      <c r="D13" s="79"/>
      <c r="E13" s="79"/>
      <c r="F13" s="79"/>
      <c r="G13" s="80">
        <v>2500000</v>
      </c>
      <c r="H13" s="81"/>
      <c r="I13" s="82"/>
      <c r="J13" s="83"/>
      <c r="K13" s="84"/>
      <c r="L13" s="5">
        <f>G13*J13</f>
        <v>0</v>
      </c>
      <c r="M13" s="6">
        <f>L13*12</f>
        <v>0</v>
      </c>
    </row>
    <row r="14" spans="2:13" ht="15.75" thickBot="1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x14ac:dyDescent="0.25">
      <c r="B15" s="85" t="s">
        <v>91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7"/>
    </row>
    <row r="16" spans="2:13" x14ac:dyDescent="0.25">
      <c r="B16" s="104" t="s">
        <v>96</v>
      </c>
      <c r="C16" s="105"/>
      <c r="D16" s="105"/>
      <c r="E16" s="105"/>
      <c r="F16" s="106"/>
      <c r="G16" s="75" t="s">
        <v>97</v>
      </c>
      <c r="H16" s="76"/>
      <c r="I16" s="76"/>
      <c r="J16" s="76"/>
      <c r="K16" s="77"/>
      <c r="L16" s="97" t="s">
        <v>7</v>
      </c>
      <c r="M16" s="98"/>
    </row>
    <row r="17" spans="2:13" ht="15.75" thickBot="1" x14ac:dyDescent="0.3">
      <c r="B17" s="107"/>
      <c r="C17" s="108"/>
      <c r="D17" s="108"/>
      <c r="E17" s="108"/>
      <c r="F17" s="109"/>
      <c r="G17" s="99">
        <f>L9+L13</f>
        <v>0</v>
      </c>
      <c r="H17" s="100"/>
      <c r="I17" s="100"/>
      <c r="J17" s="100"/>
      <c r="K17" s="101"/>
      <c r="L17" s="102">
        <f>M9+M13</f>
        <v>0</v>
      </c>
      <c r="M17" s="103"/>
    </row>
    <row r="19" spans="2:13" x14ac:dyDescent="0.25">
      <c r="H19" s="45"/>
    </row>
    <row r="20" spans="2:13" x14ac:dyDescent="0.25">
      <c r="H20" s="45"/>
    </row>
    <row r="21" spans="2:13" x14ac:dyDescent="0.25">
      <c r="H21" s="45"/>
    </row>
  </sheetData>
  <sheetProtection algorithmName="SHA-512" hashValue="HbU3yjBh7UjWKBplits+V0pd1Uuf+dIM/zIAHb+AZPWBQ658HXn0pXS0YgZFaPCdmb9w+uIKJeoNehsZRFy29Q==" saltValue="J66Xv/br26TAdmhMDXw19w==" spinCount="100000" sheet="1" objects="1" scenarios="1" selectLockedCells="1"/>
  <mergeCells count="30">
    <mergeCell ref="B2:M2"/>
    <mergeCell ref="B3:M3"/>
    <mergeCell ref="B4:B5"/>
    <mergeCell ref="C4:C5"/>
    <mergeCell ref="D4:D5"/>
    <mergeCell ref="E4:E5"/>
    <mergeCell ref="F4:F5"/>
    <mergeCell ref="G4:G5"/>
    <mergeCell ref="H4:H5"/>
    <mergeCell ref="I4:I5"/>
    <mergeCell ref="B16:F17"/>
    <mergeCell ref="B6:B8"/>
    <mergeCell ref="B9:F9"/>
    <mergeCell ref="B10:M10"/>
    <mergeCell ref="B11:M11"/>
    <mergeCell ref="B12:F12"/>
    <mergeCell ref="B13:F13"/>
    <mergeCell ref="G13:I13"/>
    <mergeCell ref="J13:K13"/>
    <mergeCell ref="B15:M15"/>
    <mergeCell ref="J4:J5"/>
    <mergeCell ref="K4:K5"/>
    <mergeCell ref="L4:L5"/>
    <mergeCell ref="M4:M5"/>
    <mergeCell ref="G16:K16"/>
    <mergeCell ref="L16:M16"/>
    <mergeCell ref="G17:K17"/>
    <mergeCell ref="L17:M17"/>
    <mergeCell ref="G12:I12"/>
    <mergeCell ref="J12:K12"/>
  </mergeCells>
  <pageMargins left="0.511811024" right="0.511811024" top="0.78740157499999996" bottom="0.78740157499999996" header="0.31496062000000002" footer="0.31496062000000002"/>
  <pageSetup paperSize="9" scale="62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1E527-5CB7-48D0-A70F-0D23CCA6AF03}">
  <sheetPr codeName="Planilha5">
    <pageSetUpPr fitToPage="1"/>
  </sheetPr>
  <dimension ref="B1:M19"/>
  <sheetViews>
    <sheetView workbookViewId="0">
      <selection activeCell="F10" sqref="F10"/>
    </sheetView>
  </sheetViews>
  <sheetFormatPr defaultRowHeight="15" x14ac:dyDescent="0.25"/>
  <cols>
    <col min="2" max="2" width="15.28515625" customWidth="1"/>
    <col min="3" max="3" width="23.28515625" customWidth="1"/>
    <col min="4" max="4" width="9.7109375" customWidth="1"/>
    <col min="5" max="5" width="11.42578125" customWidth="1"/>
    <col min="6" max="6" width="13.140625" customWidth="1"/>
    <col min="7" max="7" width="16" customWidth="1"/>
    <col min="8" max="8" width="20" customWidth="1"/>
    <col min="9" max="9" width="17.42578125" customWidth="1"/>
    <col min="10" max="10" width="13.5703125" customWidth="1"/>
    <col min="11" max="11" width="19.28515625" customWidth="1"/>
    <col min="12" max="12" width="15.42578125" customWidth="1"/>
    <col min="13" max="13" width="21.7109375" customWidth="1"/>
  </cols>
  <sheetData>
    <row r="1" spans="2:13" ht="15.75" thickBot="1" x14ac:dyDescent="0.3"/>
    <row r="2" spans="2:13" ht="15.75" thickBot="1" x14ac:dyDescent="0.3">
      <c r="B2" s="138" t="s">
        <v>88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2:13" ht="15.75" thickBot="1" x14ac:dyDescent="0.3">
      <c r="B3" s="138" t="s">
        <v>100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40"/>
    </row>
    <row r="4" spans="2:13" ht="15" customHeight="1" x14ac:dyDescent="0.25">
      <c r="B4" s="141" t="s">
        <v>0</v>
      </c>
      <c r="C4" s="143" t="s">
        <v>1</v>
      </c>
      <c r="D4" s="143" t="s">
        <v>2</v>
      </c>
      <c r="E4" s="143" t="s">
        <v>3</v>
      </c>
      <c r="F4" s="143" t="s">
        <v>4</v>
      </c>
      <c r="G4" s="143" t="s">
        <v>5</v>
      </c>
      <c r="H4" s="132" t="s">
        <v>107</v>
      </c>
      <c r="I4" s="134" t="s">
        <v>102</v>
      </c>
      <c r="J4" s="134" t="s">
        <v>103</v>
      </c>
      <c r="K4" s="134" t="s">
        <v>104</v>
      </c>
      <c r="L4" s="134" t="s">
        <v>105</v>
      </c>
      <c r="M4" s="136" t="s">
        <v>106</v>
      </c>
    </row>
    <row r="5" spans="2:13" ht="15.75" thickBot="1" x14ac:dyDescent="0.3">
      <c r="B5" s="142"/>
      <c r="C5" s="144"/>
      <c r="D5" s="144"/>
      <c r="E5" s="144"/>
      <c r="F5" s="144"/>
      <c r="G5" s="144"/>
      <c r="H5" s="133"/>
      <c r="I5" s="135"/>
      <c r="J5" s="135"/>
      <c r="K5" s="135"/>
      <c r="L5" s="135"/>
      <c r="M5" s="137"/>
    </row>
    <row r="6" spans="2:13" x14ac:dyDescent="0.25">
      <c r="B6" s="64" t="s">
        <v>24</v>
      </c>
      <c r="C6" s="11" t="s">
        <v>83</v>
      </c>
      <c r="D6" s="12" t="s">
        <v>6</v>
      </c>
      <c r="E6" s="13" t="s">
        <v>6</v>
      </c>
      <c r="F6" s="14"/>
      <c r="G6" s="15">
        <v>4</v>
      </c>
      <c r="H6" s="50">
        <v>2500000</v>
      </c>
      <c r="I6" s="50">
        <f>F6*G6</f>
        <v>0</v>
      </c>
      <c r="J6" s="8"/>
      <c r="K6" s="48">
        <f>H6*J6</f>
        <v>0</v>
      </c>
      <c r="L6" s="53">
        <f>I6+K6</f>
        <v>0</v>
      </c>
      <c r="M6" s="54">
        <f>L6*12</f>
        <v>0</v>
      </c>
    </row>
    <row r="7" spans="2:13" x14ac:dyDescent="0.25">
      <c r="B7" s="66"/>
      <c r="C7" s="11" t="s">
        <v>84</v>
      </c>
      <c r="D7" s="12" t="s">
        <v>6</v>
      </c>
      <c r="E7" s="13" t="s">
        <v>6</v>
      </c>
      <c r="F7" s="14">
        <f>F6</f>
        <v>0</v>
      </c>
      <c r="G7" s="15">
        <v>1</v>
      </c>
      <c r="H7" s="50">
        <v>1200000</v>
      </c>
      <c r="I7" s="50">
        <f>F7*G7</f>
        <v>0</v>
      </c>
      <c r="J7" s="7">
        <f>J6</f>
        <v>0</v>
      </c>
      <c r="K7" s="48">
        <f>H7*J7</f>
        <v>0</v>
      </c>
      <c r="L7" s="53">
        <f>I7+K7</f>
        <v>0</v>
      </c>
      <c r="M7" s="54">
        <f>L7*12</f>
        <v>0</v>
      </c>
    </row>
    <row r="8" spans="2:13" x14ac:dyDescent="0.25">
      <c r="B8" s="64" t="s">
        <v>8</v>
      </c>
      <c r="C8" s="16" t="s">
        <v>85</v>
      </c>
      <c r="D8" s="15">
        <v>174</v>
      </c>
      <c r="E8" s="17"/>
      <c r="F8" s="50">
        <f>D8*E8</f>
        <v>0</v>
      </c>
      <c r="G8" s="15">
        <v>1</v>
      </c>
      <c r="H8" s="50">
        <v>250000</v>
      </c>
      <c r="I8" s="50">
        <f>F8*G8</f>
        <v>0</v>
      </c>
      <c r="J8" s="7">
        <f>J6</f>
        <v>0</v>
      </c>
      <c r="K8" s="48">
        <f>H8*J8</f>
        <v>0</v>
      </c>
      <c r="L8" s="53">
        <f>I8+K8</f>
        <v>0</v>
      </c>
      <c r="M8" s="54">
        <f>L8*12</f>
        <v>0</v>
      </c>
    </row>
    <row r="9" spans="2:13" x14ac:dyDescent="0.25">
      <c r="B9" s="66"/>
      <c r="C9" s="16" t="s">
        <v>87</v>
      </c>
      <c r="D9" s="15">
        <v>300</v>
      </c>
      <c r="E9" s="17">
        <f>E8</f>
        <v>0</v>
      </c>
      <c r="F9" s="50">
        <f>D9*E9</f>
        <v>0</v>
      </c>
      <c r="G9" s="15">
        <v>2</v>
      </c>
      <c r="H9" s="50">
        <v>1300000</v>
      </c>
      <c r="I9" s="50">
        <f>F9*G9</f>
        <v>0</v>
      </c>
      <c r="J9" s="7">
        <f>J6</f>
        <v>0</v>
      </c>
      <c r="K9" s="48">
        <f>H9*J9</f>
        <v>0</v>
      </c>
      <c r="L9" s="53">
        <f>I9+K9</f>
        <v>0</v>
      </c>
      <c r="M9" s="54">
        <f>L9*12</f>
        <v>0</v>
      </c>
    </row>
    <row r="10" spans="2:13" x14ac:dyDescent="0.25">
      <c r="B10" s="30" t="s">
        <v>113</v>
      </c>
      <c r="C10" s="16" t="s">
        <v>86</v>
      </c>
      <c r="D10" s="12" t="s">
        <v>6</v>
      </c>
      <c r="E10" s="13"/>
      <c r="F10" s="14"/>
      <c r="G10" s="15">
        <v>2</v>
      </c>
      <c r="H10" s="50">
        <v>1000000</v>
      </c>
      <c r="I10" s="50">
        <f>F10*G10</f>
        <v>0</v>
      </c>
      <c r="J10" s="7">
        <f>J6</f>
        <v>0</v>
      </c>
      <c r="K10" s="48">
        <f>H10*J10</f>
        <v>0</v>
      </c>
      <c r="L10" s="53">
        <f>I10+K10</f>
        <v>0</v>
      </c>
      <c r="M10" s="54">
        <f>L10*12</f>
        <v>0</v>
      </c>
    </row>
    <row r="11" spans="2:13" ht="15.75" customHeight="1" thickBot="1" x14ac:dyDescent="0.3">
      <c r="B11" s="128" t="s">
        <v>101</v>
      </c>
      <c r="C11" s="129"/>
      <c r="D11" s="129"/>
      <c r="E11" s="129"/>
      <c r="F11" s="129"/>
      <c r="G11" s="9">
        <f>SUM(G6:G10)</f>
        <v>10</v>
      </c>
      <c r="H11" s="51">
        <f>SUM(H6:H10)</f>
        <v>6250000</v>
      </c>
      <c r="I11" s="51">
        <f>SUM(I6:I10)</f>
        <v>0</v>
      </c>
      <c r="J11" s="19"/>
      <c r="K11" s="51">
        <f>SUM(K6:K10)</f>
        <v>0</v>
      </c>
      <c r="L11" s="51">
        <f>SUM(L6:L10)</f>
        <v>0</v>
      </c>
      <c r="M11" s="51">
        <f>SUM(M6:M10)</f>
        <v>0</v>
      </c>
    </row>
    <row r="12" spans="2:13" ht="15.75" thickBot="1" x14ac:dyDescent="0.3"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2:13" x14ac:dyDescent="0.25">
      <c r="B13" s="138" t="s">
        <v>98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40"/>
    </row>
    <row r="14" spans="2:13" ht="28.5" customHeight="1" x14ac:dyDescent="0.25">
      <c r="B14" s="111" t="s">
        <v>33</v>
      </c>
      <c r="C14" s="76"/>
      <c r="D14" s="76"/>
      <c r="E14" s="76"/>
      <c r="F14" s="76"/>
      <c r="G14" s="75" t="s">
        <v>92</v>
      </c>
      <c r="H14" s="76"/>
      <c r="I14" s="77"/>
      <c r="J14" s="75" t="s">
        <v>93</v>
      </c>
      <c r="K14" s="77"/>
      <c r="L14" s="2" t="s">
        <v>94</v>
      </c>
      <c r="M14" s="4" t="s">
        <v>95</v>
      </c>
    </row>
    <row r="15" spans="2:13" ht="15.75" thickBot="1" x14ac:dyDescent="0.3">
      <c r="B15" s="78">
        <v>1200000</v>
      </c>
      <c r="C15" s="79"/>
      <c r="D15" s="79"/>
      <c r="E15" s="79"/>
      <c r="F15" s="79"/>
      <c r="G15" s="80">
        <v>3000000</v>
      </c>
      <c r="H15" s="81"/>
      <c r="I15" s="82"/>
      <c r="J15" s="83"/>
      <c r="K15" s="84"/>
      <c r="L15" s="5">
        <f>G15*J15</f>
        <v>0</v>
      </c>
      <c r="M15" s="6">
        <f>L15*12</f>
        <v>0</v>
      </c>
    </row>
    <row r="16" spans="2:13" ht="15.75" thickBot="1" x14ac:dyDescent="0.3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15" customHeight="1" x14ac:dyDescent="0.25">
      <c r="B17" s="138" t="s">
        <v>99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40"/>
    </row>
    <row r="18" spans="2:13" ht="15" customHeight="1" x14ac:dyDescent="0.25">
      <c r="B18" s="104" t="s">
        <v>96</v>
      </c>
      <c r="C18" s="105"/>
      <c r="D18" s="105"/>
      <c r="E18" s="105"/>
      <c r="F18" s="106"/>
      <c r="G18" s="75" t="s">
        <v>97</v>
      </c>
      <c r="H18" s="76"/>
      <c r="I18" s="76"/>
      <c r="J18" s="76"/>
      <c r="K18" s="77"/>
      <c r="L18" s="97" t="s">
        <v>7</v>
      </c>
      <c r="M18" s="98"/>
    </row>
    <row r="19" spans="2:13" ht="15.75" thickBot="1" x14ac:dyDescent="0.3">
      <c r="B19" s="107"/>
      <c r="C19" s="108"/>
      <c r="D19" s="108"/>
      <c r="E19" s="108"/>
      <c r="F19" s="109"/>
      <c r="G19" s="99">
        <f>L11+L15</f>
        <v>0</v>
      </c>
      <c r="H19" s="100"/>
      <c r="I19" s="100"/>
      <c r="J19" s="100"/>
      <c r="K19" s="101"/>
      <c r="L19" s="102">
        <f>M11+M15</f>
        <v>0</v>
      </c>
      <c r="M19" s="103"/>
    </row>
  </sheetData>
  <sheetProtection algorithmName="SHA-512" hashValue="N+H0X/3eRNMe2jNBDUcfhbY5qg8Akp/Vtegxmxl4JqH5AKoU2BKB4w6uQZmsh2l5BKbuShJ5n3JboJuO+YA8dg==" saltValue="HNU/BnZvrIldIALHlvxo/A==" spinCount="100000" sheet="1" objects="1" scenarios="1" selectLockedCells="1"/>
  <mergeCells count="31">
    <mergeCell ref="B11:F11"/>
    <mergeCell ref="G19:K19"/>
    <mergeCell ref="B12:M12"/>
    <mergeCell ref="J4:J5"/>
    <mergeCell ref="J14:K14"/>
    <mergeCell ref="J15:K15"/>
    <mergeCell ref="G14:I14"/>
    <mergeCell ref="G15:I15"/>
    <mergeCell ref="G18:K18"/>
    <mergeCell ref="L18:M18"/>
    <mergeCell ref="L19:M19"/>
    <mergeCell ref="B17:M17"/>
    <mergeCell ref="B14:F14"/>
    <mergeCell ref="B15:F15"/>
    <mergeCell ref="B13:M13"/>
    <mergeCell ref="B18:F19"/>
    <mergeCell ref="B6:B7"/>
    <mergeCell ref="B8:B9"/>
    <mergeCell ref="B2:M2"/>
    <mergeCell ref="B3:M3"/>
    <mergeCell ref="B4:B5"/>
    <mergeCell ref="C4:C5"/>
    <mergeCell ref="D4:D5"/>
    <mergeCell ref="E4:E5"/>
    <mergeCell ref="F4:F5"/>
    <mergeCell ref="G4:G5"/>
    <mergeCell ref="H4:H5"/>
    <mergeCell ref="I4:I5"/>
    <mergeCell ref="K4:K5"/>
    <mergeCell ref="L4:L5"/>
    <mergeCell ref="M4:M5"/>
  </mergeCells>
  <pageMargins left="0.511811024" right="0.511811024" top="0.78740157499999996" bottom="0.78740157499999996" header="0.31496062000000002" footer="0.31496062000000002"/>
  <pageSetup paperSize="9" scale="66" orientation="landscape" horizontalDpi="4294967294" verticalDpi="4294967294" r:id="rId1"/>
  <ignoredErrors>
    <ignoredError sqref="J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C0B9C-0CDE-443A-ACE6-F48822F5C5B5}">
  <sheetPr codeName="Planilha6">
    <pageSetUpPr fitToPage="1"/>
  </sheetPr>
  <dimension ref="B1:M29"/>
  <sheetViews>
    <sheetView workbookViewId="0">
      <selection activeCell="F8" sqref="F8"/>
    </sheetView>
  </sheetViews>
  <sheetFormatPr defaultRowHeight="15" x14ac:dyDescent="0.25"/>
  <cols>
    <col min="2" max="2" width="13.140625" customWidth="1"/>
    <col min="3" max="3" width="26.5703125" customWidth="1"/>
    <col min="4" max="4" width="9.140625" customWidth="1"/>
    <col min="6" max="6" width="13" customWidth="1"/>
    <col min="8" max="8" width="22.7109375" customWidth="1"/>
    <col min="9" max="9" width="21.7109375" customWidth="1"/>
    <col min="10" max="10" width="15.28515625" customWidth="1"/>
    <col min="11" max="11" width="24.5703125" customWidth="1"/>
    <col min="12" max="12" width="23.85546875" customWidth="1"/>
    <col min="13" max="13" width="26" customWidth="1"/>
  </cols>
  <sheetData>
    <row r="1" spans="2:13" ht="15.75" thickBot="1" x14ac:dyDescent="0.3"/>
    <row r="2" spans="2:13" ht="15.75" thickBot="1" x14ac:dyDescent="0.3">
      <c r="B2" s="124" t="s">
        <v>129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</row>
    <row r="3" spans="2:13" ht="15.75" thickBot="1" x14ac:dyDescent="0.3">
      <c r="B3" s="124" t="s">
        <v>100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</row>
    <row r="4" spans="2:13" x14ac:dyDescent="0.25">
      <c r="B4" s="116" t="s">
        <v>0</v>
      </c>
      <c r="C4" s="118" t="s">
        <v>1</v>
      </c>
      <c r="D4" s="118" t="s">
        <v>2</v>
      </c>
      <c r="E4" s="118" t="s">
        <v>3</v>
      </c>
      <c r="F4" s="118" t="s">
        <v>4</v>
      </c>
      <c r="G4" s="118" t="s">
        <v>5</v>
      </c>
      <c r="H4" s="122" t="s">
        <v>107</v>
      </c>
      <c r="I4" s="112" t="s">
        <v>102</v>
      </c>
      <c r="J4" s="112" t="s">
        <v>103</v>
      </c>
      <c r="K4" s="112" t="s">
        <v>104</v>
      </c>
      <c r="L4" s="112" t="s">
        <v>105</v>
      </c>
      <c r="M4" s="114" t="s">
        <v>106</v>
      </c>
    </row>
    <row r="5" spans="2:13" ht="15.75" thickBot="1" x14ac:dyDescent="0.3">
      <c r="B5" s="117"/>
      <c r="C5" s="119"/>
      <c r="D5" s="119"/>
      <c r="E5" s="119"/>
      <c r="F5" s="119"/>
      <c r="G5" s="119"/>
      <c r="H5" s="123"/>
      <c r="I5" s="113"/>
      <c r="J5" s="113"/>
      <c r="K5" s="113"/>
      <c r="L5" s="113"/>
      <c r="M5" s="115"/>
    </row>
    <row r="6" spans="2:13" x14ac:dyDescent="0.25">
      <c r="B6" s="64" t="s">
        <v>24</v>
      </c>
      <c r="C6" s="21" t="s">
        <v>114</v>
      </c>
      <c r="D6" s="36" t="s">
        <v>6</v>
      </c>
      <c r="E6" s="13" t="s">
        <v>6</v>
      </c>
      <c r="F6" s="34"/>
      <c r="G6" s="24">
        <v>3</v>
      </c>
      <c r="H6" s="50">
        <v>2700000</v>
      </c>
      <c r="I6" s="48">
        <f>F6*G6</f>
        <v>0</v>
      </c>
      <c r="J6" s="8"/>
      <c r="K6" s="48">
        <f>J6*H6</f>
        <v>0</v>
      </c>
      <c r="L6" s="49">
        <f>I6+K6</f>
        <v>0</v>
      </c>
      <c r="M6" s="49">
        <f>L6*12</f>
        <v>0</v>
      </c>
    </row>
    <row r="7" spans="2:13" x14ac:dyDescent="0.25">
      <c r="B7" s="65"/>
      <c r="C7" s="21" t="s">
        <v>115</v>
      </c>
      <c r="D7" s="36" t="s">
        <v>6</v>
      </c>
      <c r="E7" s="13" t="s">
        <v>6</v>
      </c>
      <c r="F7" s="34">
        <f>F6</f>
        <v>0</v>
      </c>
      <c r="G7" s="24">
        <v>2</v>
      </c>
      <c r="H7" s="50">
        <v>900000</v>
      </c>
      <c r="I7" s="48">
        <f>F7*G7</f>
        <v>0</v>
      </c>
      <c r="J7" s="7">
        <f>$J$6</f>
        <v>0</v>
      </c>
      <c r="K7" s="48">
        <f t="shared" ref="K7:K20" si="0">J7*H7</f>
        <v>0</v>
      </c>
      <c r="L7" s="49">
        <f t="shared" ref="L7:L20" si="1">I7+K7</f>
        <v>0</v>
      </c>
      <c r="M7" s="49">
        <f t="shared" ref="M7:M20" si="2">L7*12</f>
        <v>0</v>
      </c>
    </row>
    <row r="8" spans="2:13" x14ac:dyDescent="0.25">
      <c r="B8" s="66"/>
      <c r="C8" s="21" t="s">
        <v>116</v>
      </c>
      <c r="D8" s="36" t="s">
        <v>6</v>
      </c>
      <c r="E8" s="13" t="s">
        <v>6</v>
      </c>
      <c r="F8" s="34">
        <f>F6</f>
        <v>0</v>
      </c>
      <c r="G8" s="24">
        <v>4</v>
      </c>
      <c r="H8" s="50">
        <v>2400000</v>
      </c>
      <c r="I8" s="48">
        <f>F8*G8</f>
        <v>0</v>
      </c>
      <c r="J8" s="7">
        <f>$J$6</f>
        <v>0</v>
      </c>
      <c r="K8" s="48">
        <f t="shared" si="0"/>
        <v>0</v>
      </c>
      <c r="L8" s="49">
        <f t="shared" si="1"/>
        <v>0</v>
      </c>
      <c r="M8" s="49">
        <f t="shared" si="2"/>
        <v>0</v>
      </c>
    </row>
    <row r="9" spans="2:13" x14ac:dyDescent="0.25">
      <c r="B9" s="64" t="s">
        <v>8</v>
      </c>
      <c r="C9" s="22" t="s">
        <v>117</v>
      </c>
      <c r="D9" s="37">
        <v>154</v>
      </c>
      <c r="E9" s="17"/>
      <c r="F9" s="50">
        <f>D9*E9</f>
        <v>0</v>
      </c>
      <c r="G9" s="24">
        <v>2</v>
      </c>
      <c r="H9" s="50">
        <v>750000</v>
      </c>
      <c r="I9" s="48">
        <f>F9*G9</f>
        <v>0</v>
      </c>
      <c r="J9" s="7">
        <f t="shared" ref="J9:J20" si="3">$J$6</f>
        <v>0</v>
      </c>
      <c r="K9" s="48">
        <f t="shared" si="0"/>
        <v>0</v>
      </c>
      <c r="L9" s="49">
        <f t="shared" si="1"/>
        <v>0</v>
      </c>
      <c r="M9" s="49">
        <f t="shared" si="2"/>
        <v>0</v>
      </c>
    </row>
    <row r="10" spans="2:13" x14ac:dyDescent="0.25">
      <c r="B10" s="65"/>
      <c r="C10" s="22" t="s">
        <v>118</v>
      </c>
      <c r="D10" s="38">
        <v>204</v>
      </c>
      <c r="E10" s="17">
        <f>E9</f>
        <v>0</v>
      </c>
      <c r="F10" s="50">
        <f t="shared" ref="F10:F20" si="4">D10*E10</f>
        <v>0</v>
      </c>
      <c r="G10" s="24">
        <v>2</v>
      </c>
      <c r="H10" s="50">
        <v>600000</v>
      </c>
      <c r="I10" s="48">
        <f>F10*G10</f>
        <v>0</v>
      </c>
      <c r="J10" s="7">
        <f t="shared" si="3"/>
        <v>0</v>
      </c>
      <c r="K10" s="48">
        <f t="shared" si="0"/>
        <v>0</v>
      </c>
      <c r="L10" s="49">
        <f t="shared" si="1"/>
        <v>0</v>
      </c>
      <c r="M10" s="49">
        <f t="shared" si="2"/>
        <v>0</v>
      </c>
    </row>
    <row r="11" spans="2:13" x14ac:dyDescent="0.25">
      <c r="B11" s="65"/>
      <c r="C11" s="22" t="s">
        <v>119</v>
      </c>
      <c r="D11" s="38">
        <v>290</v>
      </c>
      <c r="E11" s="17">
        <f>E9</f>
        <v>0</v>
      </c>
      <c r="F11" s="50">
        <f t="shared" si="4"/>
        <v>0</v>
      </c>
      <c r="G11" s="24">
        <v>2</v>
      </c>
      <c r="H11" s="50">
        <v>900000</v>
      </c>
      <c r="I11" s="48">
        <f t="shared" ref="I11:I20" si="5">F11*G11</f>
        <v>0</v>
      </c>
      <c r="J11" s="7">
        <f t="shared" si="3"/>
        <v>0</v>
      </c>
      <c r="K11" s="48">
        <f t="shared" si="0"/>
        <v>0</v>
      </c>
      <c r="L11" s="49">
        <f t="shared" si="1"/>
        <v>0</v>
      </c>
      <c r="M11" s="49">
        <f t="shared" si="2"/>
        <v>0</v>
      </c>
    </row>
    <row r="12" spans="2:13" x14ac:dyDescent="0.25">
      <c r="B12" s="65"/>
      <c r="C12" s="22" t="s">
        <v>120</v>
      </c>
      <c r="D12" s="38">
        <v>202</v>
      </c>
      <c r="E12" s="17">
        <f>E9</f>
        <v>0</v>
      </c>
      <c r="F12" s="50">
        <f t="shared" si="4"/>
        <v>0</v>
      </c>
      <c r="G12" s="24">
        <v>1</v>
      </c>
      <c r="H12" s="50">
        <v>600000</v>
      </c>
      <c r="I12" s="48">
        <f t="shared" si="5"/>
        <v>0</v>
      </c>
      <c r="J12" s="7">
        <f t="shared" si="3"/>
        <v>0</v>
      </c>
      <c r="K12" s="48">
        <f t="shared" si="0"/>
        <v>0</v>
      </c>
      <c r="L12" s="49">
        <f t="shared" si="1"/>
        <v>0</v>
      </c>
      <c r="M12" s="49">
        <f t="shared" si="2"/>
        <v>0</v>
      </c>
    </row>
    <row r="13" spans="2:13" x14ac:dyDescent="0.25">
      <c r="B13" s="65"/>
      <c r="C13" s="22" t="s">
        <v>121</v>
      </c>
      <c r="D13" s="38">
        <v>216</v>
      </c>
      <c r="E13" s="17">
        <f>E9</f>
        <v>0</v>
      </c>
      <c r="F13" s="50">
        <f t="shared" si="4"/>
        <v>0</v>
      </c>
      <c r="G13" s="24">
        <v>1</v>
      </c>
      <c r="H13" s="50">
        <v>600000</v>
      </c>
      <c r="I13" s="48">
        <f t="shared" si="5"/>
        <v>0</v>
      </c>
      <c r="J13" s="7">
        <f t="shared" si="3"/>
        <v>0</v>
      </c>
      <c r="K13" s="48">
        <f t="shared" si="0"/>
        <v>0</v>
      </c>
      <c r="L13" s="49">
        <f t="shared" si="1"/>
        <v>0</v>
      </c>
      <c r="M13" s="49">
        <f t="shared" si="2"/>
        <v>0</v>
      </c>
    </row>
    <row r="14" spans="2:13" x14ac:dyDescent="0.25">
      <c r="B14" s="65"/>
      <c r="C14" s="22" t="s">
        <v>122</v>
      </c>
      <c r="D14" s="38">
        <v>98</v>
      </c>
      <c r="E14" s="17">
        <f>E9</f>
        <v>0</v>
      </c>
      <c r="F14" s="50">
        <f t="shared" si="4"/>
        <v>0</v>
      </c>
      <c r="G14" s="24">
        <v>3</v>
      </c>
      <c r="H14" s="50">
        <v>2600000</v>
      </c>
      <c r="I14" s="48">
        <f t="shared" si="5"/>
        <v>0</v>
      </c>
      <c r="J14" s="7">
        <f>$J$6</f>
        <v>0</v>
      </c>
      <c r="K14" s="48">
        <f t="shared" si="0"/>
        <v>0</v>
      </c>
      <c r="L14" s="49">
        <f t="shared" si="1"/>
        <v>0</v>
      </c>
      <c r="M14" s="49">
        <f t="shared" si="2"/>
        <v>0</v>
      </c>
    </row>
    <row r="15" spans="2:13" x14ac:dyDescent="0.25">
      <c r="B15" s="65"/>
      <c r="C15" s="22" t="s">
        <v>123</v>
      </c>
      <c r="D15" s="38">
        <v>118</v>
      </c>
      <c r="E15" s="17">
        <f>E9</f>
        <v>0</v>
      </c>
      <c r="F15" s="50">
        <f t="shared" si="4"/>
        <v>0</v>
      </c>
      <c r="G15" s="24">
        <v>1</v>
      </c>
      <c r="H15" s="50">
        <v>850000</v>
      </c>
      <c r="I15" s="48">
        <f t="shared" si="5"/>
        <v>0</v>
      </c>
      <c r="J15" s="7">
        <f t="shared" si="3"/>
        <v>0</v>
      </c>
      <c r="K15" s="48">
        <f t="shared" si="0"/>
        <v>0</v>
      </c>
      <c r="L15" s="49">
        <f t="shared" si="1"/>
        <v>0</v>
      </c>
      <c r="M15" s="49">
        <f t="shared" si="2"/>
        <v>0</v>
      </c>
    </row>
    <row r="16" spans="2:13" x14ac:dyDescent="0.25">
      <c r="B16" s="65"/>
      <c r="C16" s="22" t="s">
        <v>124</v>
      </c>
      <c r="D16" s="38">
        <v>226</v>
      </c>
      <c r="E16" s="17">
        <f>E9</f>
        <v>0</v>
      </c>
      <c r="F16" s="50">
        <f t="shared" si="4"/>
        <v>0</v>
      </c>
      <c r="G16" s="24">
        <v>2</v>
      </c>
      <c r="H16" s="50">
        <v>900000</v>
      </c>
      <c r="I16" s="48">
        <f t="shared" si="5"/>
        <v>0</v>
      </c>
      <c r="J16" s="7">
        <f t="shared" si="3"/>
        <v>0</v>
      </c>
      <c r="K16" s="48">
        <f t="shared" si="0"/>
        <v>0</v>
      </c>
      <c r="L16" s="49">
        <f t="shared" si="1"/>
        <v>0</v>
      </c>
      <c r="M16" s="49">
        <f t="shared" si="2"/>
        <v>0</v>
      </c>
    </row>
    <row r="17" spans="2:13" x14ac:dyDescent="0.25">
      <c r="B17" s="65"/>
      <c r="C17" s="22" t="s">
        <v>125</v>
      </c>
      <c r="D17" s="39">
        <v>109</v>
      </c>
      <c r="E17" s="17">
        <f>E9</f>
        <v>0</v>
      </c>
      <c r="F17" s="50">
        <f t="shared" si="4"/>
        <v>0</v>
      </c>
      <c r="G17" s="24">
        <v>2</v>
      </c>
      <c r="H17" s="50">
        <v>1000000</v>
      </c>
      <c r="I17" s="48">
        <f t="shared" si="5"/>
        <v>0</v>
      </c>
      <c r="J17" s="7">
        <f t="shared" si="3"/>
        <v>0</v>
      </c>
      <c r="K17" s="48">
        <f t="shared" si="0"/>
        <v>0</v>
      </c>
      <c r="L17" s="49">
        <f t="shared" si="1"/>
        <v>0</v>
      </c>
      <c r="M17" s="49">
        <f t="shared" si="2"/>
        <v>0</v>
      </c>
    </row>
    <row r="18" spans="2:13" x14ac:dyDescent="0.25">
      <c r="B18" s="65"/>
      <c r="C18" s="22" t="s">
        <v>126</v>
      </c>
      <c r="D18" s="38">
        <v>316</v>
      </c>
      <c r="E18" s="17">
        <f>E9</f>
        <v>0</v>
      </c>
      <c r="F18" s="50">
        <f t="shared" si="4"/>
        <v>0</v>
      </c>
      <c r="G18" s="24">
        <v>2</v>
      </c>
      <c r="H18" s="50">
        <v>1500000</v>
      </c>
      <c r="I18" s="48">
        <f t="shared" si="5"/>
        <v>0</v>
      </c>
      <c r="J18" s="7">
        <f t="shared" si="3"/>
        <v>0</v>
      </c>
      <c r="K18" s="48">
        <f t="shared" si="0"/>
        <v>0</v>
      </c>
      <c r="L18" s="49">
        <f t="shared" si="1"/>
        <v>0</v>
      </c>
      <c r="M18" s="49">
        <f t="shared" si="2"/>
        <v>0</v>
      </c>
    </row>
    <row r="19" spans="2:13" x14ac:dyDescent="0.25">
      <c r="B19" s="65"/>
      <c r="C19" s="22" t="s">
        <v>127</v>
      </c>
      <c r="D19" s="39">
        <v>388</v>
      </c>
      <c r="E19" s="17">
        <f>E9</f>
        <v>0</v>
      </c>
      <c r="F19" s="50">
        <f t="shared" si="4"/>
        <v>0</v>
      </c>
      <c r="G19" s="24">
        <v>2</v>
      </c>
      <c r="H19" s="50">
        <v>800000</v>
      </c>
      <c r="I19" s="48">
        <f t="shared" si="5"/>
        <v>0</v>
      </c>
      <c r="J19" s="7">
        <f t="shared" si="3"/>
        <v>0</v>
      </c>
      <c r="K19" s="48">
        <f t="shared" si="0"/>
        <v>0</v>
      </c>
      <c r="L19" s="49">
        <f t="shared" si="1"/>
        <v>0</v>
      </c>
      <c r="M19" s="49">
        <f t="shared" si="2"/>
        <v>0</v>
      </c>
    </row>
    <row r="20" spans="2:13" x14ac:dyDescent="0.25">
      <c r="B20" s="65"/>
      <c r="C20" s="22" t="s">
        <v>128</v>
      </c>
      <c r="D20" s="39">
        <v>110</v>
      </c>
      <c r="E20" s="17">
        <f>E9</f>
        <v>0</v>
      </c>
      <c r="F20" s="50">
        <f t="shared" si="4"/>
        <v>0</v>
      </c>
      <c r="G20" s="24">
        <v>1</v>
      </c>
      <c r="H20" s="50">
        <v>550000</v>
      </c>
      <c r="I20" s="48">
        <f t="shared" si="5"/>
        <v>0</v>
      </c>
      <c r="J20" s="7">
        <f t="shared" si="3"/>
        <v>0</v>
      </c>
      <c r="K20" s="48">
        <f t="shared" si="0"/>
        <v>0</v>
      </c>
      <c r="L20" s="49">
        <f t="shared" si="1"/>
        <v>0</v>
      </c>
      <c r="M20" s="49">
        <f t="shared" si="2"/>
        <v>0</v>
      </c>
    </row>
    <row r="21" spans="2:13" ht="15.75" thickBot="1" x14ac:dyDescent="0.3">
      <c r="B21" s="128" t="s">
        <v>130</v>
      </c>
      <c r="C21" s="129"/>
      <c r="D21" s="129"/>
      <c r="E21" s="129"/>
      <c r="F21" s="129"/>
      <c r="G21" s="9">
        <f>SUM(G6:G20)</f>
        <v>30</v>
      </c>
      <c r="H21" s="51">
        <f>SUM(H6:H20)</f>
        <v>17650000</v>
      </c>
      <c r="I21" s="51">
        <f>SUM(I6:I20)</f>
        <v>0</v>
      </c>
      <c r="J21" s="10"/>
      <c r="K21" s="51">
        <f>SUM(K6:K20)</f>
        <v>0</v>
      </c>
      <c r="L21" s="51">
        <f>SUM(L6:L20)</f>
        <v>0</v>
      </c>
      <c r="M21" s="51">
        <f>SUM(M6:M20)</f>
        <v>0</v>
      </c>
    </row>
    <row r="22" spans="2:13" ht="15.75" thickBot="1" x14ac:dyDescent="0.3"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</row>
    <row r="23" spans="2:13" x14ac:dyDescent="0.25">
      <c r="B23" s="124" t="s">
        <v>131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6"/>
    </row>
    <row r="24" spans="2:13" ht="21" x14ac:dyDescent="0.25">
      <c r="B24" s="111" t="s">
        <v>33</v>
      </c>
      <c r="C24" s="76"/>
      <c r="D24" s="76"/>
      <c r="E24" s="76"/>
      <c r="F24" s="76"/>
      <c r="G24" s="75" t="s">
        <v>92</v>
      </c>
      <c r="H24" s="76"/>
      <c r="I24" s="77"/>
      <c r="J24" s="75" t="s">
        <v>93</v>
      </c>
      <c r="K24" s="77"/>
      <c r="L24" s="2" t="s">
        <v>94</v>
      </c>
      <c r="M24" s="4" t="s">
        <v>95</v>
      </c>
    </row>
    <row r="25" spans="2:13" ht="15.75" thickBot="1" x14ac:dyDescent="0.3">
      <c r="B25" s="78">
        <v>3900000</v>
      </c>
      <c r="C25" s="79"/>
      <c r="D25" s="79"/>
      <c r="E25" s="79"/>
      <c r="F25" s="79"/>
      <c r="G25" s="80">
        <v>10000000</v>
      </c>
      <c r="H25" s="81"/>
      <c r="I25" s="82"/>
      <c r="J25" s="83"/>
      <c r="K25" s="84"/>
      <c r="L25" s="5">
        <f>G25*J25</f>
        <v>0</v>
      </c>
      <c r="M25" s="6">
        <f>L25*12</f>
        <v>0</v>
      </c>
    </row>
    <row r="26" spans="2:13" ht="15.75" thickBot="1" x14ac:dyDescent="0.3"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</row>
    <row r="27" spans="2:13" x14ac:dyDescent="0.25">
      <c r="B27" s="124" t="s">
        <v>132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6"/>
    </row>
    <row r="28" spans="2:13" x14ac:dyDescent="0.25">
      <c r="B28" s="104" t="s">
        <v>96</v>
      </c>
      <c r="C28" s="105"/>
      <c r="D28" s="105"/>
      <c r="E28" s="105"/>
      <c r="F28" s="106"/>
      <c r="G28" s="75" t="s">
        <v>97</v>
      </c>
      <c r="H28" s="76"/>
      <c r="I28" s="76"/>
      <c r="J28" s="76"/>
      <c r="K28" s="77"/>
      <c r="L28" s="97" t="s">
        <v>7</v>
      </c>
      <c r="M28" s="98"/>
    </row>
    <row r="29" spans="2:13" ht="15.75" thickBot="1" x14ac:dyDescent="0.3">
      <c r="B29" s="107"/>
      <c r="C29" s="108"/>
      <c r="D29" s="108"/>
      <c r="E29" s="108"/>
      <c r="F29" s="109"/>
      <c r="G29" s="99">
        <f>L21+L25</f>
        <v>0</v>
      </c>
      <c r="H29" s="100"/>
      <c r="I29" s="100"/>
      <c r="J29" s="100"/>
      <c r="K29" s="101"/>
      <c r="L29" s="102">
        <f>M21+M25</f>
        <v>0</v>
      </c>
      <c r="M29" s="103"/>
    </row>
  </sheetData>
  <sheetProtection algorithmName="SHA-512" hashValue="I4yY2wJi3HnoJJ4krSe+osKhjBEg72jcUiIilhlNjla0Bs8WtSPPvAU/ZvfPT143ugz/Fi7DXCIKD2NwI1b1Qg==" saltValue="11hO76ycjy46IArtFEMTmw==" spinCount="100000" sheet="1" objects="1" scenarios="1" selectLockedCells="1"/>
  <mergeCells count="32">
    <mergeCell ref="B26:M26"/>
    <mergeCell ref="B2:M2"/>
    <mergeCell ref="B3:M3"/>
    <mergeCell ref="J4:J5"/>
    <mergeCell ref="K4:K5"/>
    <mergeCell ref="L4:L5"/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25:K25"/>
    <mergeCell ref="B6:B8"/>
    <mergeCell ref="B9:B20"/>
    <mergeCell ref="B21:F21"/>
    <mergeCell ref="B22:M22"/>
    <mergeCell ref="B23:M23"/>
    <mergeCell ref="B24:F24"/>
    <mergeCell ref="G24:I24"/>
    <mergeCell ref="J24:K24"/>
    <mergeCell ref="B25:F25"/>
    <mergeCell ref="G25:I25"/>
    <mergeCell ref="B27:M27"/>
    <mergeCell ref="G28:K28"/>
    <mergeCell ref="L28:M28"/>
    <mergeCell ref="G29:K29"/>
    <mergeCell ref="L29:M29"/>
    <mergeCell ref="B28:F29"/>
  </mergeCells>
  <pageMargins left="0.511811024" right="0.511811024" top="0.78740157499999996" bottom="0.78740157499999996" header="0.31496062000000002" footer="0.31496062000000002"/>
  <pageSetup paperSize="9" scale="60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A2724-7C58-4549-B4C7-4CF377D7C66D}">
  <sheetPr codeName="Planilha7">
    <pageSetUpPr fitToPage="1"/>
  </sheetPr>
  <dimension ref="B1:M19"/>
  <sheetViews>
    <sheetView workbookViewId="0">
      <selection activeCell="E10" sqref="E10"/>
    </sheetView>
  </sheetViews>
  <sheetFormatPr defaultRowHeight="15" x14ac:dyDescent="0.25"/>
  <cols>
    <col min="2" max="2" width="20.140625" customWidth="1"/>
    <col min="3" max="3" width="19.28515625" customWidth="1"/>
    <col min="4" max="4" width="9.85546875" customWidth="1"/>
    <col min="6" max="6" width="12.7109375" customWidth="1"/>
    <col min="7" max="7" width="15.42578125" customWidth="1"/>
    <col min="8" max="8" width="20.140625" customWidth="1"/>
    <col min="9" max="9" width="19.42578125" customWidth="1"/>
    <col min="10" max="10" width="12.28515625" customWidth="1"/>
    <col min="11" max="11" width="25.28515625" customWidth="1"/>
    <col min="12" max="12" width="23.140625" customWidth="1"/>
    <col min="13" max="13" width="24.28515625" customWidth="1"/>
  </cols>
  <sheetData>
    <row r="1" spans="2:13" ht="15.75" thickBot="1" x14ac:dyDescent="0.3"/>
    <row r="2" spans="2:13" x14ac:dyDescent="0.25">
      <c r="B2" s="85" t="s">
        <v>133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2:13" ht="15.75" thickBot="1" x14ac:dyDescent="0.3">
      <c r="B3" s="88" t="s">
        <v>100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</row>
    <row r="4" spans="2:13" x14ac:dyDescent="0.25">
      <c r="B4" s="116" t="s">
        <v>0</v>
      </c>
      <c r="C4" s="118" t="s">
        <v>1</v>
      </c>
      <c r="D4" s="118" t="s">
        <v>2</v>
      </c>
      <c r="E4" s="118" t="s">
        <v>3</v>
      </c>
      <c r="F4" s="118" t="s">
        <v>4</v>
      </c>
      <c r="G4" s="118" t="s">
        <v>5</v>
      </c>
      <c r="H4" s="122" t="s">
        <v>107</v>
      </c>
      <c r="I4" s="112" t="s">
        <v>102</v>
      </c>
      <c r="J4" s="112" t="s">
        <v>103</v>
      </c>
      <c r="K4" s="112" t="s">
        <v>104</v>
      </c>
      <c r="L4" s="112" t="s">
        <v>105</v>
      </c>
      <c r="M4" s="114" t="s">
        <v>106</v>
      </c>
    </row>
    <row r="5" spans="2:13" ht="15.75" thickBot="1" x14ac:dyDescent="0.3">
      <c r="B5" s="117"/>
      <c r="C5" s="119"/>
      <c r="D5" s="119"/>
      <c r="E5" s="119"/>
      <c r="F5" s="119"/>
      <c r="G5" s="119"/>
      <c r="H5" s="123"/>
      <c r="I5" s="113"/>
      <c r="J5" s="113"/>
      <c r="K5" s="113"/>
      <c r="L5" s="113"/>
      <c r="M5" s="115"/>
    </row>
    <row r="6" spans="2:13" x14ac:dyDescent="0.25">
      <c r="B6" s="146" t="s">
        <v>24</v>
      </c>
      <c r="C6" s="21" t="s">
        <v>137</v>
      </c>
      <c r="D6" s="36" t="s">
        <v>6</v>
      </c>
      <c r="E6" s="13" t="s">
        <v>6</v>
      </c>
      <c r="F6" s="34"/>
      <c r="G6" s="24">
        <v>4</v>
      </c>
      <c r="H6" s="50">
        <v>2500000</v>
      </c>
      <c r="I6" s="48">
        <f>F6*G6</f>
        <v>0</v>
      </c>
      <c r="J6" s="8"/>
      <c r="K6" s="48">
        <f>J6*H6</f>
        <v>0</v>
      </c>
      <c r="L6" s="49">
        <f>I6+K6</f>
        <v>0</v>
      </c>
      <c r="M6" s="49">
        <f>L6*12</f>
        <v>0</v>
      </c>
    </row>
    <row r="7" spans="2:13" x14ac:dyDescent="0.25">
      <c r="B7" s="65"/>
      <c r="C7" s="21" t="s">
        <v>138</v>
      </c>
      <c r="D7" s="36" t="s">
        <v>6</v>
      </c>
      <c r="E7" s="13" t="s">
        <v>6</v>
      </c>
      <c r="F7" s="34">
        <f>F6</f>
        <v>0</v>
      </c>
      <c r="G7" s="24">
        <v>1</v>
      </c>
      <c r="H7" s="50">
        <v>400000</v>
      </c>
      <c r="I7" s="48">
        <f>F7*G7</f>
        <v>0</v>
      </c>
      <c r="J7" s="7">
        <f>$J$6</f>
        <v>0</v>
      </c>
      <c r="K7" s="48">
        <f>J7*H7</f>
        <v>0</v>
      </c>
      <c r="L7" s="49">
        <f>I7+K7</f>
        <v>0</v>
      </c>
      <c r="M7" s="49">
        <f>L7*12</f>
        <v>0</v>
      </c>
    </row>
    <row r="8" spans="2:13" x14ac:dyDescent="0.25">
      <c r="B8" s="64" t="s">
        <v>8</v>
      </c>
      <c r="C8" s="22" t="s">
        <v>139</v>
      </c>
      <c r="D8" s="37">
        <v>73</v>
      </c>
      <c r="E8" s="17"/>
      <c r="F8" s="50">
        <f>D8*E8</f>
        <v>0</v>
      </c>
      <c r="G8" s="24">
        <v>1</v>
      </c>
      <c r="H8" s="50">
        <v>200000</v>
      </c>
      <c r="I8" s="48">
        <f>F8*G8</f>
        <v>0</v>
      </c>
      <c r="J8" s="7">
        <f>$J$6</f>
        <v>0</v>
      </c>
      <c r="K8" s="48">
        <f>J8*H8</f>
        <v>0</v>
      </c>
      <c r="L8" s="49">
        <f>I8+K8</f>
        <v>0</v>
      </c>
      <c r="M8" s="49">
        <f>L8*12</f>
        <v>0</v>
      </c>
    </row>
    <row r="9" spans="2:13" x14ac:dyDescent="0.25">
      <c r="B9" s="65"/>
      <c r="C9" s="22" t="s">
        <v>140</v>
      </c>
      <c r="D9" s="38">
        <v>134</v>
      </c>
      <c r="E9" s="17">
        <f>E8</f>
        <v>0</v>
      </c>
      <c r="F9" s="50">
        <f>D9*E9</f>
        <v>0</v>
      </c>
      <c r="G9" s="24">
        <v>2</v>
      </c>
      <c r="H9" s="50">
        <v>950000</v>
      </c>
      <c r="I9" s="48">
        <f>F9*G9</f>
        <v>0</v>
      </c>
      <c r="J9" s="7">
        <f>$J$6</f>
        <v>0</v>
      </c>
      <c r="K9" s="48">
        <f>J9*H9</f>
        <v>0</v>
      </c>
      <c r="L9" s="49">
        <f>I9+K9</f>
        <v>0</v>
      </c>
      <c r="M9" s="49">
        <f>L9*12</f>
        <v>0</v>
      </c>
    </row>
    <row r="10" spans="2:13" x14ac:dyDescent="0.25">
      <c r="B10" s="65"/>
      <c r="C10" s="22" t="s">
        <v>141</v>
      </c>
      <c r="D10" s="38">
        <v>132</v>
      </c>
      <c r="E10" s="17">
        <f>E8</f>
        <v>0</v>
      </c>
      <c r="F10" s="50">
        <f>D10*E10</f>
        <v>0</v>
      </c>
      <c r="G10" s="24">
        <v>3</v>
      </c>
      <c r="H10" s="50">
        <v>3200000</v>
      </c>
      <c r="I10" s="48">
        <f>F10*G10</f>
        <v>0</v>
      </c>
      <c r="J10" s="7">
        <f>$J$6</f>
        <v>0</v>
      </c>
      <c r="K10" s="48">
        <f>J10*H10</f>
        <v>0</v>
      </c>
      <c r="L10" s="49">
        <f>I10+K10</f>
        <v>0</v>
      </c>
      <c r="M10" s="49">
        <f>L10*12</f>
        <v>0</v>
      </c>
    </row>
    <row r="11" spans="2:13" ht="15.75" thickBot="1" x14ac:dyDescent="0.3">
      <c r="B11" s="128" t="s">
        <v>136</v>
      </c>
      <c r="C11" s="129"/>
      <c r="D11" s="129"/>
      <c r="E11" s="129"/>
      <c r="F11" s="129"/>
      <c r="G11" s="9">
        <f>SUM(G6:G10)</f>
        <v>11</v>
      </c>
      <c r="H11" s="51">
        <f>SUM(H6:H10)</f>
        <v>7250000</v>
      </c>
      <c r="I11" s="51">
        <f>SUM(I6:I10)</f>
        <v>0</v>
      </c>
      <c r="J11" s="10"/>
      <c r="K11" s="51">
        <f>SUM(K6:K10)</f>
        <v>0</v>
      </c>
      <c r="L11" s="51">
        <f>SUM(L6:L10)</f>
        <v>0</v>
      </c>
      <c r="M11" s="51">
        <f>SUM(M6:M10)</f>
        <v>0</v>
      </c>
    </row>
    <row r="12" spans="2:13" x14ac:dyDescent="0.25"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</row>
    <row r="13" spans="2:13" x14ac:dyDescent="0.25">
      <c r="B13" s="88" t="s">
        <v>134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90"/>
    </row>
    <row r="14" spans="2:13" ht="21" x14ac:dyDescent="0.25">
      <c r="B14" s="111" t="s">
        <v>33</v>
      </c>
      <c r="C14" s="76"/>
      <c r="D14" s="76"/>
      <c r="E14" s="76"/>
      <c r="F14" s="76"/>
      <c r="G14" s="75" t="s">
        <v>92</v>
      </c>
      <c r="H14" s="76"/>
      <c r="I14" s="77"/>
      <c r="J14" s="75" t="s">
        <v>93</v>
      </c>
      <c r="K14" s="77"/>
      <c r="L14" s="2" t="s">
        <v>94</v>
      </c>
      <c r="M14" s="4" t="s">
        <v>95</v>
      </c>
    </row>
    <row r="15" spans="2:13" ht="15.75" thickBot="1" x14ac:dyDescent="0.3">
      <c r="B15" s="78">
        <v>1500000</v>
      </c>
      <c r="C15" s="79"/>
      <c r="D15" s="79"/>
      <c r="E15" s="79"/>
      <c r="F15" s="79"/>
      <c r="G15" s="80">
        <v>5600000</v>
      </c>
      <c r="H15" s="81"/>
      <c r="I15" s="82"/>
      <c r="J15" s="83"/>
      <c r="K15" s="84"/>
      <c r="L15" s="5">
        <f>G15*J15</f>
        <v>0</v>
      </c>
      <c r="M15" s="6">
        <f>L15*12</f>
        <v>0</v>
      </c>
    </row>
    <row r="16" spans="2:13" ht="15.75" thickBot="1" x14ac:dyDescent="0.3"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</row>
    <row r="17" spans="2:13" x14ac:dyDescent="0.25">
      <c r="B17" s="88" t="s">
        <v>135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90"/>
    </row>
    <row r="18" spans="2:13" x14ac:dyDescent="0.25">
      <c r="B18" s="104" t="s">
        <v>96</v>
      </c>
      <c r="C18" s="105"/>
      <c r="D18" s="105"/>
      <c r="E18" s="105"/>
      <c r="F18" s="106"/>
      <c r="G18" s="75" t="s">
        <v>97</v>
      </c>
      <c r="H18" s="76"/>
      <c r="I18" s="76"/>
      <c r="J18" s="76"/>
      <c r="K18" s="77"/>
      <c r="L18" s="97" t="s">
        <v>7</v>
      </c>
      <c r="M18" s="98"/>
    </row>
    <row r="19" spans="2:13" ht="15.75" thickBot="1" x14ac:dyDescent="0.3">
      <c r="B19" s="107"/>
      <c r="C19" s="108"/>
      <c r="D19" s="108"/>
      <c r="E19" s="108"/>
      <c r="F19" s="109"/>
      <c r="G19" s="99">
        <f>L11+L15</f>
        <v>0</v>
      </c>
      <c r="H19" s="100"/>
      <c r="I19" s="100"/>
      <c r="J19" s="100"/>
      <c r="K19" s="101"/>
      <c r="L19" s="102">
        <f>M11+M15</f>
        <v>0</v>
      </c>
      <c r="M19" s="103"/>
    </row>
  </sheetData>
  <sheetProtection algorithmName="SHA-512" hashValue="g2icEQimZLbJhlsaLRbYPEm3b8R2+xaCAebs0QaqKYtSxSHwKCqXJTXAO28yTtj9mM8guzAPGakLlMTuTroasA==" saltValue="/ENQWFJvQB3C0WjYpvOhMA==" spinCount="100000" sheet="1" objects="1" scenarios="1" selectLockedCells="1"/>
  <mergeCells count="32">
    <mergeCell ref="B6:B7"/>
    <mergeCell ref="B8:B10"/>
    <mergeCell ref="B2:M2"/>
    <mergeCell ref="B3:M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11:F11"/>
    <mergeCell ref="B12:M12"/>
    <mergeCell ref="B13:M13"/>
    <mergeCell ref="B14:F14"/>
    <mergeCell ref="G14:I14"/>
    <mergeCell ref="J14:K14"/>
    <mergeCell ref="B15:F15"/>
    <mergeCell ref="G15:I15"/>
    <mergeCell ref="J15:K15"/>
    <mergeCell ref="B16:M16"/>
    <mergeCell ref="B17:M17"/>
    <mergeCell ref="B18:F19"/>
    <mergeCell ref="G18:K18"/>
    <mergeCell ref="L18:M18"/>
    <mergeCell ref="G19:K19"/>
    <mergeCell ref="L19:M19"/>
  </mergeCells>
  <pageMargins left="0.511811024" right="0.511811024" top="0.78740157499999996" bottom="0.78740157499999996" header="0.31496062000000002" footer="0.31496062000000002"/>
  <pageSetup paperSize="9" scale="61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E2FD4-B9A3-4F4C-993D-94C17B7F6019}">
  <sheetPr codeName="Planilha8">
    <pageSetUpPr fitToPage="1"/>
  </sheetPr>
  <dimension ref="B1:M28"/>
  <sheetViews>
    <sheetView workbookViewId="0">
      <selection activeCell="F5" sqref="F5"/>
    </sheetView>
  </sheetViews>
  <sheetFormatPr defaultRowHeight="15" x14ac:dyDescent="0.25"/>
  <cols>
    <col min="2" max="2" width="17" customWidth="1"/>
    <col min="3" max="3" width="24.7109375" customWidth="1"/>
    <col min="6" max="6" width="12.7109375" customWidth="1"/>
    <col min="7" max="7" width="17" customWidth="1"/>
    <col min="8" max="8" width="14.85546875" customWidth="1"/>
    <col min="9" max="9" width="15.140625" customWidth="1"/>
    <col min="11" max="11" width="25.28515625" customWidth="1"/>
    <col min="12" max="12" width="22.85546875" customWidth="1"/>
    <col min="13" max="13" width="23.5703125" customWidth="1"/>
  </cols>
  <sheetData>
    <row r="1" spans="2:13" x14ac:dyDescent="0.25">
      <c r="B1" s="85" t="s">
        <v>189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2:13" ht="15.75" thickBot="1" x14ac:dyDescent="0.3">
      <c r="B2" s="88" t="s">
        <v>100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2:13" x14ac:dyDescent="0.25">
      <c r="B3" s="116" t="s">
        <v>0</v>
      </c>
      <c r="C3" s="118" t="s">
        <v>1</v>
      </c>
      <c r="D3" s="118" t="s">
        <v>2</v>
      </c>
      <c r="E3" s="118" t="s">
        <v>3</v>
      </c>
      <c r="F3" s="118" t="s">
        <v>4</v>
      </c>
      <c r="G3" s="118" t="s">
        <v>5</v>
      </c>
      <c r="H3" s="122" t="s">
        <v>107</v>
      </c>
      <c r="I3" s="112" t="s">
        <v>102</v>
      </c>
      <c r="J3" s="112" t="s">
        <v>103</v>
      </c>
      <c r="K3" s="112" t="s">
        <v>104</v>
      </c>
      <c r="L3" s="112" t="s">
        <v>105</v>
      </c>
      <c r="M3" s="114" t="s">
        <v>106</v>
      </c>
    </row>
    <row r="4" spans="2:13" ht="20.25" customHeight="1" thickBot="1" x14ac:dyDescent="0.3">
      <c r="B4" s="117"/>
      <c r="C4" s="119"/>
      <c r="D4" s="119"/>
      <c r="E4" s="119"/>
      <c r="F4" s="119"/>
      <c r="G4" s="119"/>
      <c r="H4" s="123"/>
      <c r="I4" s="113"/>
      <c r="J4" s="113"/>
      <c r="K4" s="113"/>
      <c r="L4" s="113"/>
      <c r="M4" s="115"/>
    </row>
    <row r="5" spans="2:13" x14ac:dyDescent="0.25">
      <c r="B5" s="56" t="s">
        <v>24</v>
      </c>
      <c r="C5" s="21" t="s">
        <v>181</v>
      </c>
      <c r="D5" s="36" t="s">
        <v>6</v>
      </c>
      <c r="E5" s="13" t="s">
        <v>6</v>
      </c>
      <c r="F5" s="62"/>
      <c r="G5" s="24">
        <v>4</v>
      </c>
      <c r="H5" s="50">
        <v>2900000</v>
      </c>
      <c r="I5" s="48">
        <f>F5*G5</f>
        <v>0</v>
      </c>
      <c r="J5" s="8"/>
      <c r="K5" s="48">
        <f>H5*J5</f>
        <v>0</v>
      </c>
      <c r="L5" s="49">
        <f>I5+K5</f>
        <v>0</v>
      </c>
      <c r="M5" s="49">
        <f>L5*12</f>
        <v>0</v>
      </c>
    </row>
    <row r="6" spans="2:13" x14ac:dyDescent="0.25">
      <c r="B6" s="64" t="s">
        <v>8</v>
      </c>
      <c r="C6" s="22" t="s">
        <v>143</v>
      </c>
      <c r="D6" s="37">
        <v>51</v>
      </c>
      <c r="E6" s="17"/>
      <c r="F6" s="50">
        <f>D6*E6</f>
        <v>0</v>
      </c>
      <c r="G6" s="24">
        <v>1</v>
      </c>
      <c r="H6" s="50">
        <v>500000</v>
      </c>
      <c r="I6" s="48">
        <f t="shared" ref="I6:I19" si="0">F6*G6</f>
        <v>0</v>
      </c>
      <c r="J6" s="7">
        <f>J5</f>
        <v>0</v>
      </c>
      <c r="K6" s="48">
        <f t="shared" ref="K6:K19" si="1">H6*J6</f>
        <v>0</v>
      </c>
      <c r="L6" s="49">
        <f t="shared" ref="L6:L19" si="2">I6+K6</f>
        <v>0</v>
      </c>
      <c r="M6" s="49">
        <f t="shared" ref="M6:M19" si="3">L6*12</f>
        <v>0</v>
      </c>
    </row>
    <row r="7" spans="2:13" x14ac:dyDescent="0.25">
      <c r="B7" s="65"/>
      <c r="C7" s="22" t="s">
        <v>144</v>
      </c>
      <c r="D7" s="38">
        <v>171</v>
      </c>
      <c r="E7" s="17">
        <f>E6</f>
        <v>0</v>
      </c>
      <c r="F7" s="50">
        <f t="shared" ref="F7:F19" si="4">D7*E7</f>
        <v>0</v>
      </c>
      <c r="G7" s="24">
        <v>1</v>
      </c>
      <c r="H7" s="50">
        <v>600000</v>
      </c>
      <c r="I7" s="48">
        <f t="shared" si="0"/>
        <v>0</v>
      </c>
      <c r="J7" s="7">
        <f>J5</f>
        <v>0</v>
      </c>
      <c r="K7" s="48">
        <f t="shared" si="1"/>
        <v>0</v>
      </c>
      <c r="L7" s="49">
        <f t="shared" si="2"/>
        <v>0</v>
      </c>
      <c r="M7" s="49">
        <f t="shared" si="3"/>
        <v>0</v>
      </c>
    </row>
    <row r="8" spans="2:13" x14ac:dyDescent="0.25">
      <c r="B8" s="65"/>
      <c r="C8" s="22" t="s">
        <v>145</v>
      </c>
      <c r="D8" s="38">
        <v>224</v>
      </c>
      <c r="E8" s="17">
        <f>E6</f>
        <v>0</v>
      </c>
      <c r="F8" s="50">
        <f t="shared" si="4"/>
        <v>0</v>
      </c>
      <c r="G8" s="24">
        <v>2</v>
      </c>
      <c r="H8" s="50">
        <v>2400000</v>
      </c>
      <c r="I8" s="48">
        <f t="shared" si="0"/>
        <v>0</v>
      </c>
      <c r="J8" s="7">
        <f>J5</f>
        <v>0</v>
      </c>
      <c r="K8" s="48">
        <f t="shared" si="1"/>
        <v>0</v>
      </c>
      <c r="L8" s="49">
        <f t="shared" si="2"/>
        <v>0</v>
      </c>
      <c r="M8" s="49">
        <f t="shared" si="3"/>
        <v>0</v>
      </c>
    </row>
    <row r="9" spans="2:13" x14ac:dyDescent="0.25">
      <c r="B9" s="65"/>
      <c r="C9" s="22" t="s">
        <v>146</v>
      </c>
      <c r="D9" s="38">
        <v>288</v>
      </c>
      <c r="E9" s="17">
        <f>E6</f>
        <v>0</v>
      </c>
      <c r="F9" s="50">
        <f t="shared" si="4"/>
        <v>0</v>
      </c>
      <c r="G9" s="24">
        <v>1</v>
      </c>
      <c r="H9" s="50">
        <v>900000</v>
      </c>
      <c r="I9" s="48">
        <f t="shared" si="0"/>
        <v>0</v>
      </c>
      <c r="J9" s="7">
        <f>J5</f>
        <v>0</v>
      </c>
      <c r="K9" s="48">
        <f t="shared" si="1"/>
        <v>0</v>
      </c>
      <c r="L9" s="49">
        <f t="shared" si="2"/>
        <v>0</v>
      </c>
      <c r="M9" s="49">
        <f t="shared" si="3"/>
        <v>0</v>
      </c>
    </row>
    <row r="10" spans="2:13" x14ac:dyDescent="0.25">
      <c r="B10" s="65"/>
      <c r="C10" s="22" t="s">
        <v>147</v>
      </c>
      <c r="D10" s="38">
        <v>193</v>
      </c>
      <c r="E10" s="17">
        <f>E6</f>
        <v>0</v>
      </c>
      <c r="F10" s="50">
        <f t="shared" si="4"/>
        <v>0</v>
      </c>
      <c r="G10" s="24">
        <v>2</v>
      </c>
      <c r="H10" s="50">
        <v>2300000</v>
      </c>
      <c r="I10" s="48">
        <f t="shared" si="0"/>
        <v>0</v>
      </c>
      <c r="J10" s="7">
        <f>J5</f>
        <v>0</v>
      </c>
      <c r="K10" s="48">
        <f t="shared" si="1"/>
        <v>0</v>
      </c>
      <c r="L10" s="49">
        <f t="shared" si="2"/>
        <v>0</v>
      </c>
      <c r="M10" s="49">
        <f t="shared" si="3"/>
        <v>0</v>
      </c>
    </row>
    <row r="11" spans="2:13" x14ac:dyDescent="0.25">
      <c r="B11" s="65"/>
      <c r="C11" s="22" t="s">
        <v>148</v>
      </c>
      <c r="D11" s="38">
        <v>193</v>
      </c>
      <c r="E11" s="17">
        <f>E6</f>
        <v>0</v>
      </c>
      <c r="F11" s="50">
        <f t="shared" si="4"/>
        <v>0</v>
      </c>
      <c r="G11" s="24">
        <v>1</v>
      </c>
      <c r="H11" s="50">
        <v>1000000</v>
      </c>
      <c r="I11" s="48">
        <f t="shared" si="0"/>
        <v>0</v>
      </c>
      <c r="J11" s="7">
        <f>J5</f>
        <v>0</v>
      </c>
      <c r="K11" s="48">
        <f t="shared" si="1"/>
        <v>0</v>
      </c>
      <c r="L11" s="49">
        <f t="shared" si="2"/>
        <v>0</v>
      </c>
      <c r="M11" s="49">
        <f t="shared" si="3"/>
        <v>0</v>
      </c>
    </row>
    <row r="12" spans="2:13" x14ac:dyDescent="0.25">
      <c r="B12" s="65"/>
      <c r="C12" s="22" t="s">
        <v>149</v>
      </c>
      <c r="D12" s="38">
        <v>370</v>
      </c>
      <c r="E12" s="17">
        <f>E6</f>
        <v>0</v>
      </c>
      <c r="F12" s="50">
        <f t="shared" si="4"/>
        <v>0</v>
      </c>
      <c r="G12" s="24">
        <v>2</v>
      </c>
      <c r="H12" s="50">
        <v>1700000</v>
      </c>
      <c r="I12" s="48">
        <f t="shared" si="0"/>
        <v>0</v>
      </c>
      <c r="J12" s="7">
        <f>J5</f>
        <v>0</v>
      </c>
      <c r="K12" s="48">
        <f t="shared" si="1"/>
        <v>0</v>
      </c>
      <c r="L12" s="49">
        <f t="shared" si="2"/>
        <v>0</v>
      </c>
      <c r="M12" s="49">
        <f t="shared" si="3"/>
        <v>0</v>
      </c>
    </row>
    <row r="13" spans="2:13" x14ac:dyDescent="0.25">
      <c r="B13" s="65"/>
      <c r="C13" s="22" t="s">
        <v>150</v>
      </c>
      <c r="D13" s="38">
        <v>536</v>
      </c>
      <c r="E13" s="17">
        <f>E6</f>
        <v>0</v>
      </c>
      <c r="F13" s="50">
        <f t="shared" si="4"/>
        <v>0</v>
      </c>
      <c r="G13" s="24">
        <v>1</v>
      </c>
      <c r="H13" s="50">
        <v>300000</v>
      </c>
      <c r="I13" s="48">
        <f t="shared" si="0"/>
        <v>0</v>
      </c>
      <c r="J13" s="7">
        <f>J5</f>
        <v>0</v>
      </c>
      <c r="K13" s="48">
        <f t="shared" si="1"/>
        <v>0</v>
      </c>
      <c r="L13" s="49">
        <f t="shared" si="2"/>
        <v>0</v>
      </c>
      <c r="M13" s="49">
        <f t="shared" si="3"/>
        <v>0</v>
      </c>
    </row>
    <row r="14" spans="2:13" x14ac:dyDescent="0.25">
      <c r="B14" s="65"/>
      <c r="C14" s="22" t="s">
        <v>151</v>
      </c>
      <c r="D14" s="38">
        <v>516</v>
      </c>
      <c r="E14" s="17">
        <f>E6</f>
        <v>0</v>
      </c>
      <c r="F14" s="50">
        <f t="shared" si="4"/>
        <v>0</v>
      </c>
      <c r="G14" s="24">
        <v>1</v>
      </c>
      <c r="H14" s="50">
        <v>200000</v>
      </c>
      <c r="I14" s="48">
        <f t="shared" si="0"/>
        <v>0</v>
      </c>
      <c r="J14" s="7">
        <f>J5</f>
        <v>0</v>
      </c>
      <c r="K14" s="48">
        <f t="shared" si="1"/>
        <v>0</v>
      </c>
      <c r="L14" s="49">
        <f t="shared" si="2"/>
        <v>0</v>
      </c>
      <c r="M14" s="49">
        <f t="shared" si="3"/>
        <v>0</v>
      </c>
    </row>
    <row r="15" spans="2:13" x14ac:dyDescent="0.25">
      <c r="B15" s="65"/>
      <c r="C15" s="22" t="s">
        <v>152</v>
      </c>
      <c r="D15" s="38">
        <v>738</v>
      </c>
      <c r="E15" s="17">
        <f>E6</f>
        <v>0</v>
      </c>
      <c r="F15" s="50">
        <f t="shared" si="4"/>
        <v>0</v>
      </c>
      <c r="G15" s="24">
        <v>3</v>
      </c>
      <c r="H15" s="50">
        <v>2400000</v>
      </c>
      <c r="I15" s="48">
        <f t="shared" si="0"/>
        <v>0</v>
      </c>
      <c r="J15" s="7">
        <f>J5</f>
        <v>0</v>
      </c>
      <c r="K15" s="48">
        <f t="shared" si="1"/>
        <v>0</v>
      </c>
      <c r="L15" s="49">
        <f t="shared" si="2"/>
        <v>0</v>
      </c>
      <c r="M15" s="49">
        <f t="shared" si="3"/>
        <v>0</v>
      </c>
    </row>
    <row r="16" spans="2:13" x14ac:dyDescent="0.25">
      <c r="B16" s="65"/>
      <c r="C16" s="22" t="s">
        <v>153</v>
      </c>
      <c r="D16" s="38">
        <v>382</v>
      </c>
      <c r="E16" s="17">
        <f>E6</f>
        <v>0</v>
      </c>
      <c r="F16" s="50">
        <f t="shared" si="4"/>
        <v>0</v>
      </c>
      <c r="G16" s="24">
        <v>2</v>
      </c>
      <c r="H16" s="50">
        <v>700000</v>
      </c>
      <c r="I16" s="48">
        <f t="shared" si="0"/>
        <v>0</v>
      </c>
      <c r="J16" s="7">
        <f>J5</f>
        <v>0</v>
      </c>
      <c r="K16" s="48">
        <f t="shared" si="1"/>
        <v>0</v>
      </c>
      <c r="L16" s="49">
        <f t="shared" si="2"/>
        <v>0</v>
      </c>
      <c r="M16" s="49">
        <f t="shared" si="3"/>
        <v>0</v>
      </c>
    </row>
    <row r="17" spans="2:13" x14ac:dyDescent="0.25">
      <c r="B17" s="65"/>
      <c r="C17" s="22" t="s">
        <v>154</v>
      </c>
      <c r="D17" s="39">
        <v>230</v>
      </c>
      <c r="E17" s="17">
        <f>E6</f>
        <v>0</v>
      </c>
      <c r="F17" s="50">
        <f t="shared" si="4"/>
        <v>0</v>
      </c>
      <c r="G17" s="24">
        <v>1</v>
      </c>
      <c r="H17" s="50">
        <v>200000</v>
      </c>
      <c r="I17" s="48">
        <f t="shared" si="0"/>
        <v>0</v>
      </c>
      <c r="J17" s="7">
        <f>J5</f>
        <v>0</v>
      </c>
      <c r="K17" s="48">
        <f t="shared" si="1"/>
        <v>0</v>
      </c>
      <c r="L17" s="49">
        <f t="shared" si="2"/>
        <v>0</v>
      </c>
      <c r="M17" s="49">
        <f t="shared" si="3"/>
        <v>0</v>
      </c>
    </row>
    <row r="18" spans="2:13" x14ac:dyDescent="0.25">
      <c r="B18" s="65"/>
      <c r="C18" s="22" t="s">
        <v>155</v>
      </c>
      <c r="D18" s="38">
        <v>186</v>
      </c>
      <c r="E18" s="17">
        <f>E6</f>
        <v>0</v>
      </c>
      <c r="F18" s="50">
        <f t="shared" si="4"/>
        <v>0</v>
      </c>
      <c r="G18" s="24">
        <v>1</v>
      </c>
      <c r="H18" s="50">
        <v>650000</v>
      </c>
      <c r="I18" s="48">
        <f t="shared" si="0"/>
        <v>0</v>
      </c>
      <c r="J18" s="7">
        <f>J5</f>
        <v>0</v>
      </c>
      <c r="K18" s="48">
        <f t="shared" si="1"/>
        <v>0</v>
      </c>
      <c r="L18" s="49">
        <f t="shared" si="2"/>
        <v>0</v>
      </c>
      <c r="M18" s="49">
        <f t="shared" si="3"/>
        <v>0</v>
      </c>
    </row>
    <row r="19" spans="2:13" x14ac:dyDescent="0.25">
      <c r="B19" s="65"/>
      <c r="C19" s="22" t="s">
        <v>156</v>
      </c>
      <c r="D19" s="39">
        <v>222</v>
      </c>
      <c r="E19" s="17">
        <f>E6</f>
        <v>0</v>
      </c>
      <c r="F19" s="50">
        <f t="shared" si="4"/>
        <v>0</v>
      </c>
      <c r="G19" s="24">
        <v>1</v>
      </c>
      <c r="H19" s="50">
        <v>250000</v>
      </c>
      <c r="I19" s="48">
        <f t="shared" si="0"/>
        <v>0</v>
      </c>
      <c r="J19" s="7">
        <f>J5</f>
        <v>0</v>
      </c>
      <c r="K19" s="48">
        <f t="shared" si="1"/>
        <v>0</v>
      </c>
      <c r="L19" s="49">
        <f t="shared" si="2"/>
        <v>0</v>
      </c>
      <c r="M19" s="49">
        <f t="shared" si="3"/>
        <v>0</v>
      </c>
    </row>
    <row r="20" spans="2:13" ht="15.75" thickBot="1" x14ac:dyDescent="0.3">
      <c r="B20" s="128" t="s">
        <v>142</v>
      </c>
      <c r="C20" s="129"/>
      <c r="D20" s="129"/>
      <c r="E20" s="129"/>
      <c r="F20" s="129"/>
      <c r="G20" s="9">
        <f>SUM(G5:G19)</f>
        <v>24</v>
      </c>
      <c r="H20" s="51">
        <f>SUM(H5:H19)</f>
        <v>17000000</v>
      </c>
      <c r="I20" s="51">
        <f>SUM(I5:I19)</f>
        <v>0</v>
      </c>
      <c r="J20" s="10"/>
      <c r="K20" s="51">
        <f>SUM(K5:K19)</f>
        <v>0</v>
      </c>
      <c r="L20" s="51">
        <f>SUM(L5:L19)</f>
        <v>0</v>
      </c>
      <c r="M20" s="51">
        <f>SUM(M5:M19)</f>
        <v>0</v>
      </c>
    </row>
    <row r="21" spans="2:13" x14ac:dyDescent="0.25"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</row>
    <row r="22" spans="2:13" x14ac:dyDescent="0.25">
      <c r="B22" s="88" t="s">
        <v>190</v>
      </c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90"/>
    </row>
    <row r="23" spans="2:13" ht="26.25" customHeight="1" x14ac:dyDescent="0.25">
      <c r="B23" s="111" t="s">
        <v>33</v>
      </c>
      <c r="C23" s="76"/>
      <c r="D23" s="76"/>
      <c r="E23" s="76"/>
      <c r="F23" s="76"/>
      <c r="G23" s="75" t="s">
        <v>92</v>
      </c>
      <c r="H23" s="76"/>
      <c r="I23" s="77"/>
      <c r="J23" s="75" t="s">
        <v>93</v>
      </c>
      <c r="K23" s="77"/>
      <c r="L23" s="2" t="s">
        <v>94</v>
      </c>
      <c r="M23" s="4" t="s">
        <v>95</v>
      </c>
    </row>
    <row r="24" spans="2:13" ht="15.75" thickBot="1" x14ac:dyDescent="0.3">
      <c r="B24" s="78">
        <v>3000000</v>
      </c>
      <c r="C24" s="79"/>
      <c r="D24" s="79"/>
      <c r="E24" s="79"/>
      <c r="F24" s="79"/>
      <c r="G24" s="80">
        <v>10000000</v>
      </c>
      <c r="H24" s="81"/>
      <c r="I24" s="82"/>
      <c r="J24" s="83"/>
      <c r="K24" s="84"/>
      <c r="L24" s="5">
        <f>G24*J24</f>
        <v>0</v>
      </c>
      <c r="M24" s="6">
        <f>L24*12</f>
        <v>0</v>
      </c>
    </row>
    <row r="25" spans="2:13" ht="15.75" thickBot="1" x14ac:dyDescent="0.3"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</row>
    <row r="26" spans="2:13" x14ac:dyDescent="0.25">
      <c r="B26" s="88" t="s">
        <v>191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90"/>
    </row>
    <row r="27" spans="2:13" x14ac:dyDescent="0.25">
      <c r="B27" s="104" t="s">
        <v>96</v>
      </c>
      <c r="C27" s="105"/>
      <c r="D27" s="105"/>
      <c r="E27" s="105"/>
      <c r="F27" s="106"/>
      <c r="G27" s="75" t="s">
        <v>97</v>
      </c>
      <c r="H27" s="76"/>
      <c r="I27" s="76"/>
      <c r="J27" s="76"/>
      <c r="K27" s="77"/>
      <c r="L27" s="97" t="s">
        <v>7</v>
      </c>
      <c r="M27" s="98"/>
    </row>
    <row r="28" spans="2:13" ht="15.75" thickBot="1" x14ac:dyDescent="0.3">
      <c r="B28" s="107"/>
      <c r="C28" s="108"/>
      <c r="D28" s="108"/>
      <c r="E28" s="108"/>
      <c r="F28" s="109"/>
      <c r="G28" s="99">
        <f>L20+L24</f>
        <v>0</v>
      </c>
      <c r="H28" s="100"/>
      <c r="I28" s="100"/>
      <c r="J28" s="100"/>
      <c r="K28" s="101"/>
      <c r="L28" s="102">
        <f>M20+M24</f>
        <v>0</v>
      </c>
      <c r="M28" s="103"/>
    </row>
  </sheetData>
  <sheetProtection algorithmName="SHA-512" hashValue="ALICBEn1S1BouVDmI7XBmgrsFBbXNduGPFtNkFEaBsNENLQy0LOr7D+Q4XpvbdTSsLbiNFYH0IAxAf+pGEQYPw==" saltValue="ph97V5Q/xu95nMpc643fHQ==" spinCount="100000" sheet="1" selectLockedCells="1"/>
  <mergeCells count="31">
    <mergeCell ref="B1:M1"/>
    <mergeCell ref="B2:M2"/>
    <mergeCell ref="B3:B4"/>
    <mergeCell ref="C3:C4"/>
    <mergeCell ref="D3:D4"/>
    <mergeCell ref="E3:E4"/>
    <mergeCell ref="F3:F4"/>
    <mergeCell ref="G3:G4"/>
    <mergeCell ref="H3:H4"/>
    <mergeCell ref="I3:I4"/>
    <mergeCell ref="B26:M26"/>
    <mergeCell ref="B24:F24"/>
    <mergeCell ref="G24:I24"/>
    <mergeCell ref="J24:K24"/>
    <mergeCell ref="J3:J4"/>
    <mergeCell ref="K3:K4"/>
    <mergeCell ref="B21:M21"/>
    <mergeCell ref="B22:M22"/>
    <mergeCell ref="B23:F23"/>
    <mergeCell ref="G23:I23"/>
    <mergeCell ref="J23:K23"/>
    <mergeCell ref="L3:L4"/>
    <mergeCell ref="M3:M4"/>
    <mergeCell ref="B6:B19"/>
    <mergeCell ref="B20:F20"/>
    <mergeCell ref="B25:M25"/>
    <mergeCell ref="B27:F28"/>
    <mergeCell ref="G27:K27"/>
    <mergeCell ref="L27:M27"/>
    <mergeCell ref="G28:K28"/>
    <mergeCell ref="L28:M28"/>
  </mergeCells>
  <pageMargins left="0.511811024" right="0.511811024" top="0.78740157499999996" bottom="0.78740157499999996" header="0.31496062000000002" footer="0.31496062000000002"/>
  <pageSetup paperSize="9" scale="64" orientation="landscape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CB816-BB24-4A4C-8F39-40918C2E884F}">
  <sheetPr codeName="Planilha9">
    <pageSetUpPr fitToPage="1"/>
  </sheetPr>
  <dimension ref="B1:M22"/>
  <sheetViews>
    <sheetView workbookViewId="0">
      <selection activeCell="J6" sqref="J6"/>
    </sheetView>
  </sheetViews>
  <sheetFormatPr defaultRowHeight="15" x14ac:dyDescent="0.25"/>
  <cols>
    <col min="2" max="2" width="17.140625" customWidth="1"/>
    <col min="3" max="3" width="17.7109375" customWidth="1"/>
    <col min="4" max="4" width="9.7109375" customWidth="1"/>
    <col min="5" max="5" width="9.5703125" customWidth="1"/>
    <col min="6" max="6" width="12.5703125" customWidth="1"/>
    <col min="7" max="7" width="11.85546875" customWidth="1"/>
    <col min="8" max="8" width="20.85546875" customWidth="1"/>
    <col min="9" max="9" width="19.28515625" customWidth="1"/>
    <col min="10" max="10" width="11.42578125" customWidth="1"/>
    <col min="11" max="11" width="23" customWidth="1"/>
    <col min="12" max="12" width="20.28515625" customWidth="1"/>
    <col min="13" max="13" width="22.5703125" customWidth="1"/>
  </cols>
  <sheetData>
    <row r="1" spans="2:13" ht="15.75" thickBot="1" x14ac:dyDescent="0.3"/>
    <row r="2" spans="2:13" x14ac:dyDescent="0.25">
      <c r="B2" s="85" t="s">
        <v>157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2:13" ht="15.75" thickBot="1" x14ac:dyDescent="0.3">
      <c r="B3" s="88" t="s">
        <v>100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</row>
    <row r="4" spans="2:13" x14ac:dyDescent="0.25">
      <c r="B4" s="116" t="s">
        <v>0</v>
      </c>
      <c r="C4" s="118" t="s">
        <v>1</v>
      </c>
      <c r="D4" s="118" t="s">
        <v>2</v>
      </c>
      <c r="E4" s="118" t="s">
        <v>3</v>
      </c>
      <c r="F4" s="118" t="s">
        <v>4</v>
      </c>
      <c r="G4" s="118" t="s">
        <v>192</v>
      </c>
      <c r="H4" s="122" t="s">
        <v>107</v>
      </c>
      <c r="I4" s="112" t="s">
        <v>102</v>
      </c>
      <c r="J4" s="112" t="s">
        <v>103</v>
      </c>
      <c r="K4" s="112" t="s">
        <v>104</v>
      </c>
      <c r="L4" s="112" t="s">
        <v>105</v>
      </c>
      <c r="M4" s="114" t="s">
        <v>106</v>
      </c>
    </row>
    <row r="5" spans="2:13" ht="29.25" customHeight="1" thickBot="1" x14ac:dyDescent="0.3">
      <c r="B5" s="117"/>
      <c r="C5" s="119"/>
      <c r="D5" s="119"/>
      <c r="E5" s="119"/>
      <c r="F5" s="119"/>
      <c r="G5" s="119"/>
      <c r="H5" s="123"/>
      <c r="I5" s="113"/>
      <c r="J5" s="113"/>
      <c r="K5" s="113"/>
      <c r="L5" s="113"/>
      <c r="M5" s="115"/>
    </row>
    <row r="6" spans="2:13" x14ac:dyDescent="0.25">
      <c r="B6" s="40" t="s">
        <v>24</v>
      </c>
      <c r="C6" s="21" t="s">
        <v>161</v>
      </c>
      <c r="D6" s="36" t="s">
        <v>6</v>
      </c>
      <c r="E6" s="13" t="s">
        <v>6</v>
      </c>
      <c r="F6" s="34"/>
      <c r="G6" s="24">
        <v>5</v>
      </c>
      <c r="H6" s="50">
        <v>3700000</v>
      </c>
      <c r="I6" s="48">
        <f>F6*G6</f>
        <v>0</v>
      </c>
      <c r="J6" s="8"/>
      <c r="K6" s="48">
        <f>H6*J6</f>
        <v>0</v>
      </c>
      <c r="L6" s="49">
        <f>I6+K6</f>
        <v>0</v>
      </c>
      <c r="M6" s="55">
        <f>L6*12</f>
        <v>0</v>
      </c>
    </row>
    <row r="7" spans="2:13" x14ac:dyDescent="0.25">
      <c r="B7" s="64" t="s">
        <v>8</v>
      </c>
      <c r="C7" s="22" t="s">
        <v>162</v>
      </c>
      <c r="D7" s="37">
        <v>173</v>
      </c>
      <c r="E7" s="17"/>
      <c r="F7" s="50">
        <f>D7*E7</f>
        <v>0</v>
      </c>
      <c r="G7" s="24">
        <v>1</v>
      </c>
      <c r="H7" s="50">
        <v>1000000</v>
      </c>
      <c r="I7" s="48">
        <f t="shared" ref="I7:I13" si="0">F7*G7</f>
        <v>0</v>
      </c>
      <c r="J7" s="7">
        <f>J6</f>
        <v>0</v>
      </c>
      <c r="K7" s="48">
        <f t="shared" ref="K7:K13" si="1">H7*J7</f>
        <v>0</v>
      </c>
      <c r="L7" s="49">
        <f t="shared" ref="L7:L13" si="2">I7+K7</f>
        <v>0</v>
      </c>
      <c r="M7" s="55">
        <f t="shared" ref="M7:M13" si="3">L7*12</f>
        <v>0</v>
      </c>
    </row>
    <row r="8" spans="2:13" x14ac:dyDescent="0.25">
      <c r="B8" s="65"/>
      <c r="C8" s="22" t="s">
        <v>163</v>
      </c>
      <c r="D8" s="37">
        <v>380</v>
      </c>
      <c r="E8" s="17">
        <f>E7</f>
        <v>0</v>
      </c>
      <c r="F8" s="50">
        <f t="shared" ref="F8:F13" si="4">D8*E8</f>
        <v>0</v>
      </c>
      <c r="G8" s="24">
        <v>2</v>
      </c>
      <c r="H8" s="50">
        <v>1700000</v>
      </c>
      <c r="I8" s="48">
        <f t="shared" si="0"/>
        <v>0</v>
      </c>
      <c r="J8" s="7">
        <f>J6</f>
        <v>0</v>
      </c>
      <c r="K8" s="48">
        <f t="shared" si="1"/>
        <v>0</v>
      </c>
      <c r="L8" s="49">
        <f t="shared" si="2"/>
        <v>0</v>
      </c>
      <c r="M8" s="55">
        <f t="shared" si="3"/>
        <v>0</v>
      </c>
    </row>
    <row r="9" spans="2:13" x14ac:dyDescent="0.25">
      <c r="B9" s="65"/>
      <c r="C9" s="22" t="s">
        <v>164</v>
      </c>
      <c r="D9" s="37">
        <v>54</v>
      </c>
      <c r="E9" s="17">
        <f>E7</f>
        <v>0</v>
      </c>
      <c r="F9" s="50">
        <f t="shared" si="4"/>
        <v>0</v>
      </c>
      <c r="G9" s="24">
        <v>3</v>
      </c>
      <c r="H9" s="50">
        <v>1200000</v>
      </c>
      <c r="I9" s="48">
        <f t="shared" si="0"/>
        <v>0</v>
      </c>
      <c r="J9" s="7">
        <f>J6</f>
        <v>0</v>
      </c>
      <c r="K9" s="48">
        <f t="shared" si="1"/>
        <v>0</v>
      </c>
      <c r="L9" s="49">
        <f t="shared" si="2"/>
        <v>0</v>
      </c>
      <c r="M9" s="55">
        <f t="shared" si="3"/>
        <v>0</v>
      </c>
    </row>
    <row r="10" spans="2:13" x14ac:dyDescent="0.25">
      <c r="B10" s="65"/>
      <c r="C10" s="22" t="s">
        <v>182</v>
      </c>
      <c r="D10" s="37">
        <v>354</v>
      </c>
      <c r="E10" s="17">
        <f>E7</f>
        <v>0</v>
      </c>
      <c r="F10" s="50">
        <f t="shared" si="4"/>
        <v>0</v>
      </c>
      <c r="G10" s="24">
        <v>2</v>
      </c>
      <c r="H10" s="50">
        <v>3000000</v>
      </c>
      <c r="I10" s="48">
        <f t="shared" si="0"/>
        <v>0</v>
      </c>
      <c r="J10" s="7">
        <f>J6</f>
        <v>0</v>
      </c>
      <c r="K10" s="48">
        <f t="shared" si="1"/>
        <v>0</v>
      </c>
      <c r="L10" s="49">
        <f t="shared" si="2"/>
        <v>0</v>
      </c>
      <c r="M10" s="55">
        <f t="shared" si="3"/>
        <v>0</v>
      </c>
    </row>
    <row r="11" spans="2:13" x14ac:dyDescent="0.25">
      <c r="B11" s="65"/>
      <c r="C11" s="22" t="s">
        <v>165</v>
      </c>
      <c r="D11" s="37">
        <v>416</v>
      </c>
      <c r="E11" s="17">
        <f>E7</f>
        <v>0</v>
      </c>
      <c r="F11" s="50">
        <f t="shared" si="4"/>
        <v>0</v>
      </c>
      <c r="G11" s="24">
        <v>3</v>
      </c>
      <c r="H11" s="50">
        <v>2000000</v>
      </c>
      <c r="I11" s="48">
        <f t="shared" si="0"/>
        <v>0</v>
      </c>
      <c r="J11" s="7">
        <f>J6</f>
        <v>0</v>
      </c>
      <c r="K11" s="48">
        <f t="shared" si="1"/>
        <v>0</v>
      </c>
      <c r="L11" s="49">
        <f t="shared" si="2"/>
        <v>0</v>
      </c>
      <c r="M11" s="55">
        <f t="shared" si="3"/>
        <v>0</v>
      </c>
    </row>
    <row r="12" spans="2:13" x14ac:dyDescent="0.25">
      <c r="B12" s="65"/>
      <c r="C12" s="22" t="s">
        <v>166</v>
      </c>
      <c r="D12" s="38">
        <v>144</v>
      </c>
      <c r="E12" s="17">
        <f>E7</f>
        <v>0</v>
      </c>
      <c r="F12" s="50">
        <f t="shared" si="4"/>
        <v>0</v>
      </c>
      <c r="G12" s="24">
        <v>2</v>
      </c>
      <c r="H12" s="50">
        <v>900000</v>
      </c>
      <c r="I12" s="48">
        <f t="shared" si="0"/>
        <v>0</v>
      </c>
      <c r="J12" s="7">
        <f>J6</f>
        <v>0</v>
      </c>
      <c r="K12" s="48">
        <f t="shared" si="1"/>
        <v>0</v>
      </c>
      <c r="L12" s="49">
        <f t="shared" si="2"/>
        <v>0</v>
      </c>
      <c r="M12" s="55">
        <f t="shared" si="3"/>
        <v>0</v>
      </c>
    </row>
    <row r="13" spans="2:13" x14ac:dyDescent="0.25">
      <c r="B13" s="65"/>
      <c r="C13" s="22" t="s">
        <v>167</v>
      </c>
      <c r="D13" s="38">
        <v>356</v>
      </c>
      <c r="E13" s="17">
        <f>E7</f>
        <v>0</v>
      </c>
      <c r="F13" s="50">
        <f t="shared" si="4"/>
        <v>0</v>
      </c>
      <c r="G13" s="24">
        <v>2</v>
      </c>
      <c r="H13" s="50">
        <v>1100000</v>
      </c>
      <c r="I13" s="48">
        <f t="shared" si="0"/>
        <v>0</v>
      </c>
      <c r="J13" s="7">
        <f>J6</f>
        <v>0</v>
      </c>
      <c r="K13" s="48">
        <f t="shared" si="1"/>
        <v>0</v>
      </c>
      <c r="L13" s="49">
        <f t="shared" si="2"/>
        <v>0</v>
      </c>
      <c r="M13" s="55">
        <f t="shared" si="3"/>
        <v>0</v>
      </c>
    </row>
    <row r="14" spans="2:13" ht="15.75" thickBot="1" x14ac:dyDescent="0.3">
      <c r="B14" s="128" t="s">
        <v>159</v>
      </c>
      <c r="C14" s="129"/>
      <c r="D14" s="129"/>
      <c r="E14" s="129"/>
      <c r="F14" s="129"/>
      <c r="G14" s="9">
        <f>SUM(G6:G13)</f>
        <v>20</v>
      </c>
      <c r="H14" s="51">
        <f>SUM(H6:H13)</f>
        <v>14600000</v>
      </c>
      <c r="I14" s="51">
        <f>SUM(I6:I13)</f>
        <v>0</v>
      </c>
      <c r="J14" s="10"/>
      <c r="K14" s="51">
        <f>SUM(K6:K13)</f>
        <v>0</v>
      </c>
      <c r="L14" s="51">
        <f>SUM(L6:L13)</f>
        <v>0</v>
      </c>
      <c r="M14" s="51">
        <f>SUM(M6:M13)</f>
        <v>0</v>
      </c>
    </row>
    <row r="15" spans="2:13" x14ac:dyDescent="0.25"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</row>
    <row r="16" spans="2:13" x14ac:dyDescent="0.25">
      <c r="B16" s="88" t="s">
        <v>158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90"/>
    </row>
    <row r="17" spans="2:13" ht="24.75" customHeight="1" x14ac:dyDescent="0.25">
      <c r="B17" s="111" t="s">
        <v>33</v>
      </c>
      <c r="C17" s="76"/>
      <c r="D17" s="76"/>
      <c r="E17" s="76"/>
      <c r="F17" s="76"/>
      <c r="G17" s="75" t="s">
        <v>92</v>
      </c>
      <c r="H17" s="76"/>
      <c r="I17" s="77"/>
      <c r="J17" s="75" t="s">
        <v>93</v>
      </c>
      <c r="K17" s="77"/>
      <c r="L17" s="2" t="s">
        <v>94</v>
      </c>
      <c r="M17" s="4" t="s">
        <v>95</v>
      </c>
    </row>
    <row r="18" spans="2:13" ht="15.75" thickBot="1" x14ac:dyDescent="0.3">
      <c r="B18" s="78">
        <v>2000000</v>
      </c>
      <c r="C18" s="79"/>
      <c r="D18" s="79"/>
      <c r="E18" s="79"/>
      <c r="F18" s="79"/>
      <c r="G18" s="80">
        <v>6000000</v>
      </c>
      <c r="H18" s="81"/>
      <c r="I18" s="82"/>
      <c r="J18" s="83"/>
      <c r="K18" s="84"/>
      <c r="L18" s="5">
        <f>G18*J18</f>
        <v>0</v>
      </c>
      <c r="M18" s="6">
        <f>L18*12</f>
        <v>0</v>
      </c>
    </row>
    <row r="19" spans="2:13" ht="15.75" thickBot="1" x14ac:dyDescent="0.3"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</row>
    <row r="20" spans="2:13" x14ac:dyDescent="0.25">
      <c r="B20" s="88" t="s">
        <v>160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90"/>
    </row>
    <row r="21" spans="2:13" x14ac:dyDescent="0.25">
      <c r="B21" s="104" t="s">
        <v>96</v>
      </c>
      <c r="C21" s="105"/>
      <c r="D21" s="105"/>
      <c r="E21" s="105"/>
      <c r="F21" s="106"/>
      <c r="G21" s="75" t="s">
        <v>97</v>
      </c>
      <c r="H21" s="76"/>
      <c r="I21" s="76"/>
      <c r="J21" s="76"/>
      <c r="K21" s="77"/>
      <c r="L21" s="97" t="s">
        <v>7</v>
      </c>
      <c r="M21" s="98"/>
    </row>
    <row r="22" spans="2:13" ht="15.75" thickBot="1" x14ac:dyDescent="0.3">
      <c r="B22" s="107"/>
      <c r="C22" s="108"/>
      <c r="D22" s="108"/>
      <c r="E22" s="108"/>
      <c r="F22" s="109"/>
      <c r="G22" s="99">
        <f>L14+L18</f>
        <v>0</v>
      </c>
      <c r="H22" s="100"/>
      <c r="I22" s="100"/>
      <c r="J22" s="100"/>
      <c r="K22" s="101"/>
      <c r="L22" s="102">
        <f>M14+M18</f>
        <v>0</v>
      </c>
      <c r="M22" s="103"/>
    </row>
  </sheetData>
  <sheetProtection algorithmName="SHA-512" hashValue="rlGQ2NNNFZtJ5Igwqgtd0RX4aXe+xj7ln3fMYyaQsNujVzdZWS5/EF4gPZ8YNG0ATnVSbgiMQKZQa27FpndcEA==" saltValue="NR5H4vn1PRvX6lgKnGCIpA==" spinCount="100000" sheet="1" objects="1" scenarios="1" selectLockedCells="1"/>
  <mergeCells count="31">
    <mergeCell ref="B14:F14"/>
    <mergeCell ref="B2:M2"/>
    <mergeCell ref="B3:M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7:B13"/>
    <mergeCell ref="B21:F22"/>
    <mergeCell ref="G21:K21"/>
    <mergeCell ref="L21:M21"/>
    <mergeCell ref="G22:K22"/>
    <mergeCell ref="L22:M22"/>
    <mergeCell ref="B15:M15"/>
    <mergeCell ref="B16:M16"/>
    <mergeCell ref="B17:F17"/>
    <mergeCell ref="G17:I17"/>
    <mergeCell ref="J17:K17"/>
    <mergeCell ref="B18:F18"/>
    <mergeCell ref="G18:I18"/>
    <mergeCell ref="J18:K18"/>
    <mergeCell ref="B19:M19"/>
    <mergeCell ref="B20:M20"/>
  </mergeCells>
  <pageMargins left="0.511811024" right="0.511811024" top="0.78740157499999996" bottom="0.78740157499999996" header="0.31496062000000002" footer="0.31496062000000002"/>
  <pageSetup paperSize="9" scale="66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</vt:i4>
      </vt:variant>
    </vt:vector>
  </HeadingPairs>
  <TitlesOfParts>
    <vt:vector size="11" baseType="lpstr">
      <vt:lpstr>BELÉM - ITEM 1</vt:lpstr>
      <vt:lpstr>ALTAMIRA - ITEM 2</vt:lpstr>
      <vt:lpstr>CASTANHAL - ITEM 3</vt:lpstr>
      <vt:lpstr>IMPERATRIZ - ITEM 4</vt:lpstr>
      <vt:lpstr>ITAITUBA-ITEM 5</vt:lpstr>
      <vt:lpstr>MARABÁ-ITEM 6</vt:lpstr>
      <vt:lpstr>PARAUAPEBAS - ITEM 7</vt:lpstr>
      <vt:lpstr>REDENÇÃO - ITEM 8</vt:lpstr>
      <vt:lpstr>TUCURUI- ITEM 9</vt:lpstr>
      <vt:lpstr>SANTARÉM - ITEM 10</vt:lpstr>
      <vt:lpstr>'BELÉM - ITEM 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 Costa Nascimento</dc:creator>
  <cp:lastModifiedBy>Alessandra da Costa Nascimento</cp:lastModifiedBy>
  <cp:lastPrinted>2024-10-11T14:53:46Z</cp:lastPrinted>
  <dcterms:created xsi:type="dcterms:W3CDTF">2024-09-20T19:18:23Z</dcterms:created>
  <dcterms:modified xsi:type="dcterms:W3CDTF">2025-01-28T16:26:23Z</dcterms:modified>
</cp:coreProperties>
</file>